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4240" windowHeight="13740" tabRatio="601" activeTab="0"/>
  </bookViews>
  <sheets>
    <sheet name="KALENDER.xls" sheetId="1" r:id="rId1"/>
    <sheet name="Ark1" sheetId="2" r:id="rId2"/>
  </sheets>
  <definedNames>
    <definedName name="_Fill" hidden="1">'KALENDER.xls'!$L$6:$BX$6</definedName>
    <definedName name="_xlnm.Print_Area" localSheetId="0">'KALENDER.xls'!$C$2:$BX$39</definedName>
  </definedNames>
  <calcPr fullCalcOnLoad="1"/>
</workbook>
</file>

<file path=xl/sharedStrings.xml><?xml version="1.0" encoding="utf-8"?>
<sst xmlns="http://schemas.openxmlformats.org/spreadsheetml/2006/main" count="4" uniqueCount="4">
  <si>
    <t>&lt;- indtast evt. ny startdato for rullende 12-års kalender</t>
  </si>
  <si>
    <t>Ikke placeret 13.april 2012</t>
  </si>
  <si>
    <t>Store DM: Overvevejsel om sidste kvalifikation til VM samt Pre-camp. Bomme kommer retur med svar</t>
  </si>
  <si>
    <t>Terminsoversigt 2021 - DAF's Terminsudvalg (21.august 2019)</t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</si>
</sst>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_)"/>
    <numFmt numFmtId="187" formatCode="dd/mmm/yy_)"/>
    <numFmt numFmtId="188" formatCode=";;;"/>
    <numFmt numFmtId="189" formatCode="mm/dd_)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</numFmts>
  <fonts count="67">
    <font>
      <sz val="10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MT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20"/>
      <color indexed="10"/>
      <name val="Calibri"/>
      <family val="2"/>
    </font>
    <font>
      <b/>
      <sz val="10.5"/>
      <color indexed="9"/>
      <name val="Calibri"/>
      <family val="0"/>
    </font>
    <font>
      <b/>
      <sz val="10"/>
      <color indexed="8"/>
      <name val="Calibri"/>
      <family val="0"/>
    </font>
    <font>
      <b/>
      <sz val="9"/>
      <color indexed="9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 MT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3" fillId="30" borderId="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7" fontId="24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188" fontId="25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64" fillId="0" borderId="0" xfId="0" applyFont="1" applyAlignment="1">
      <alignment/>
    </xf>
    <xf numFmtId="0" fontId="32" fillId="2" borderId="21" xfId="0" applyFont="1" applyFill="1" applyBorder="1" applyAlignment="1" applyProtection="1">
      <alignment vertical="top"/>
      <protection/>
    </xf>
    <xf numFmtId="0" fontId="32" fillId="2" borderId="22" xfId="0" applyFont="1" applyFill="1" applyBorder="1" applyAlignment="1" applyProtection="1">
      <alignment vertical="top"/>
      <protection/>
    </xf>
    <xf numFmtId="189" fontId="33" fillId="2" borderId="22" xfId="0" applyNumberFormat="1" applyFont="1" applyFill="1" applyBorder="1" applyAlignment="1" applyProtection="1">
      <alignment horizontal="left" vertical="top"/>
      <protection/>
    </xf>
    <xf numFmtId="0" fontId="34" fillId="2" borderId="22" xfId="0" applyFont="1" applyFill="1" applyBorder="1" applyAlignment="1" applyProtection="1">
      <alignment horizontal="left" vertical="center"/>
      <protection locked="0"/>
    </xf>
    <xf numFmtId="0" fontId="34" fillId="2" borderId="22" xfId="0" applyFont="1" applyFill="1" applyBorder="1" applyAlignment="1" applyProtection="1">
      <alignment/>
      <protection locked="0"/>
    </xf>
    <xf numFmtId="0" fontId="33" fillId="2" borderId="22" xfId="0" applyFont="1" applyFill="1" applyBorder="1" applyAlignment="1">
      <alignment vertical="top"/>
    </xf>
    <xf numFmtId="0" fontId="32" fillId="0" borderId="21" xfId="0" applyFont="1" applyBorder="1" applyAlignment="1" applyProtection="1">
      <alignment vertical="top"/>
      <protection/>
    </xf>
    <xf numFmtId="0" fontId="32" fillId="0" borderId="22" xfId="0" applyFont="1" applyBorder="1" applyAlignment="1" applyProtection="1">
      <alignment vertical="top"/>
      <protection/>
    </xf>
    <xf numFmtId="189" fontId="33" fillId="0" borderId="22" xfId="0" applyNumberFormat="1" applyFont="1" applyBorder="1" applyAlignment="1" applyProtection="1">
      <alignment horizontal="left" vertical="top"/>
      <protection/>
    </xf>
    <xf numFmtId="0" fontId="34" fillId="0" borderId="22" xfId="0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/>
      <protection locked="0"/>
    </xf>
    <xf numFmtId="0" fontId="33" fillId="0" borderId="22" xfId="0" applyFont="1" applyBorder="1" applyAlignment="1">
      <alignment vertical="top"/>
    </xf>
    <xf numFmtId="0" fontId="32" fillId="0" borderId="21" xfId="0" applyFont="1" applyFill="1" applyBorder="1" applyAlignment="1" applyProtection="1">
      <alignment vertical="top"/>
      <protection/>
    </xf>
    <xf numFmtId="0" fontId="32" fillId="0" borderId="22" xfId="0" applyFont="1" applyFill="1" applyBorder="1" applyAlignment="1" applyProtection="1">
      <alignment vertical="top"/>
      <protection/>
    </xf>
    <xf numFmtId="189" fontId="33" fillId="0" borderId="22" xfId="0" applyNumberFormat="1" applyFont="1" applyFill="1" applyBorder="1" applyAlignment="1" applyProtection="1">
      <alignment horizontal="left" vertical="top"/>
      <protection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>
      <alignment vertical="top"/>
    </xf>
    <xf numFmtId="0" fontId="32" fillId="0" borderId="23" xfId="0" applyFont="1" applyFill="1" applyBorder="1" applyAlignment="1" applyProtection="1">
      <alignment vertical="top"/>
      <protection/>
    </xf>
    <xf numFmtId="189" fontId="33" fillId="0" borderId="23" xfId="0" applyNumberFormat="1" applyFont="1" applyFill="1" applyBorder="1" applyAlignment="1" applyProtection="1">
      <alignment horizontal="left" vertical="top"/>
      <protection/>
    </xf>
    <xf numFmtId="0" fontId="65" fillId="0" borderId="23" xfId="0" applyFont="1" applyFill="1" applyBorder="1" applyAlignment="1">
      <alignment horizontal="center"/>
    </xf>
    <xf numFmtId="0" fontId="34" fillId="0" borderId="23" xfId="0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vertical="top"/>
      <protection/>
    </xf>
    <xf numFmtId="189" fontId="33" fillId="0" borderId="24" xfId="0" applyNumberFormat="1" applyFont="1" applyFill="1" applyBorder="1" applyAlignment="1" applyProtection="1">
      <alignment horizontal="left" vertical="top"/>
      <protection/>
    </xf>
    <xf numFmtId="0" fontId="65" fillId="0" borderId="24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>
      <alignment vertical="top"/>
    </xf>
    <xf numFmtId="0" fontId="35" fillId="0" borderId="22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vertical="top"/>
      <protection/>
    </xf>
    <xf numFmtId="189" fontId="33" fillId="0" borderId="17" xfId="0" applyNumberFormat="1" applyFont="1" applyBorder="1" applyAlignment="1" applyProtection="1">
      <alignment horizontal="left" vertical="top"/>
      <protection/>
    </xf>
    <xf numFmtId="0" fontId="35" fillId="0" borderId="17" xfId="0" applyFont="1" applyBorder="1" applyAlignment="1" applyProtection="1">
      <alignment horizontal="left" vertical="center"/>
      <protection locked="0"/>
    </xf>
    <xf numFmtId="0" fontId="34" fillId="0" borderId="17" xfId="0" applyFont="1" applyBorder="1" applyAlignment="1" applyProtection="1">
      <alignment/>
      <protection locked="0"/>
    </xf>
    <xf numFmtId="0" fontId="34" fillId="0" borderId="17" xfId="0" applyFont="1" applyBorder="1" applyAlignment="1" applyProtection="1">
      <alignment horizontal="left" vertical="center"/>
      <protection locked="0"/>
    </xf>
    <xf numFmtId="0" fontId="32" fillId="0" borderId="16" xfId="0" applyFont="1" applyFill="1" applyBorder="1" applyAlignment="1" applyProtection="1">
      <alignment vertical="top"/>
      <protection/>
    </xf>
    <xf numFmtId="189" fontId="33" fillId="0" borderId="17" xfId="0" applyNumberFormat="1" applyFont="1" applyFill="1" applyBorder="1" applyAlignment="1" applyProtection="1">
      <alignment horizontal="left" vertical="top"/>
      <protection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34" fillId="0" borderId="30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22" xfId="0" applyFont="1" applyFill="1" applyBorder="1" applyAlignment="1" applyProtection="1">
      <alignment horizontal="left" vertical="center"/>
      <protection locked="0"/>
    </xf>
    <xf numFmtId="0" fontId="32" fillId="2" borderId="16" xfId="0" applyFont="1" applyFill="1" applyBorder="1" applyAlignment="1" applyProtection="1">
      <alignment vertical="top"/>
      <protection/>
    </xf>
    <xf numFmtId="189" fontId="33" fillId="2" borderId="17" xfId="0" applyNumberFormat="1" applyFont="1" applyFill="1" applyBorder="1" applyAlignment="1" applyProtection="1">
      <alignment horizontal="left" vertical="top"/>
      <protection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2" borderId="17" xfId="0" applyFont="1" applyFill="1" applyBorder="1" applyAlignment="1" applyProtection="1">
      <alignment/>
      <protection locked="0"/>
    </xf>
    <xf numFmtId="0" fontId="6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defineret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37</xdr:row>
      <xdr:rowOff>9525</xdr:rowOff>
    </xdr:from>
    <xdr:to>
      <xdr:col>8</xdr:col>
      <xdr:colOff>152400</xdr:colOff>
      <xdr:row>38</xdr:row>
      <xdr:rowOff>9525</xdr:rowOff>
    </xdr:to>
    <xdr:sp>
      <xdr:nvSpPr>
        <xdr:cNvPr id="1" name="Tekstboks 8"/>
        <xdr:cNvSpPr txBox="1">
          <a:spLocks noChangeArrowheads="1"/>
        </xdr:cNvSpPr>
      </xdr:nvSpPr>
      <xdr:spPr>
        <a:xfrm>
          <a:off x="885825" y="11115675"/>
          <a:ext cx="13335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VM/OL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arrangementer</a:t>
          </a:r>
        </a:p>
      </xdr:txBody>
    </xdr:sp>
    <xdr:clientData/>
  </xdr:twoCellAnchor>
  <xdr:twoCellAnchor>
    <xdr:from>
      <xdr:col>12</xdr:col>
      <xdr:colOff>161925</xdr:colOff>
      <xdr:row>37</xdr:row>
      <xdr:rowOff>9525</xdr:rowOff>
    </xdr:from>
    <xdr:to>
      <xdr:col>18</xdr:col>
      <xdr:colOff>228600</xdr:colOff>
      <xdr:row>38</xdr:row>
      <xdr:rowOff>0</xdr:rowOff>
    </xdr:to>
    <xdr:sp>
      <xdr:nvSpPr>
        <xdr:cNvPr id="2" name="Tekstboks 9"/>
        <xdr:cNvSpPr txBox="1">
          <a:spLocks noChangeArrowheads="1"/>
        </xdr:cNvSpPr>
      </xdr:nvSpPr>
      <xdr:spPr>
        <a:xfrm>
          <a:off x="2905125" y="11115675"/>
          <a:ext cx="14382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arrangmenter</a:t>
          </a:r>
        </a:p>
      </xdr:txBody>
    </xdr:sp>
    <xdr:clientData/>
  </xdr:twoCellAnchor>
  <xdr:twoCellAnchor>
    <xdr:from>
      <xdr:col>21</xdr:col>
      <xdr:colOff>123825</xdr:colOff>
      <xdr:row>36</xdr:row>
      <xdr:rowOff>266700</xdr:rowOff>
    </xdr:from>
    <xdr:to>
      <xdr:col>26</xdr:col>
      <xdr:colOff>104775</xdr:colOff>
      <xdr:row>37</xdr:row>
      <xdr:rowOff>295275</xdr:rowOff>
    </xdr:to>
    <xdr:sp>
      <xdr:nvSpPr>
        <xdr:cNvPr id="3" name="Tekstboks 10"/>
        <xdr:cNvSpPr txBox="1">
          <a:spLocks noChangeArrowheads="1"/>
        </xdr:cNvSpPr>
      </xdr:nvSpPr>
      <xdr:spPr>
        <a:xfrm>
          <a:off x="5114925" y="11058525"/>
          <a:ext cx="1171575" cy="3429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Nordiske arrangementer</a:t>
          </a:r>
        </a:p>
      </xdr:txBody>
    </xdr:sp>
    <xdr:clientData/>
  </xdr:twoCellAnchor>
  <xdr:twoCellAnchor>
    <xdr:from>
      <xdr:col>76</xdr:col>
      <xdr:colOff>1724025</xdr:colOff>
      <xdr:row>27</xdr:row>
      <xdr:rowOff>76200</xdr:rowOff>
    </xdr:from>
    <xdr:to>
      <xdr:col>77</xdr:col>
      <xdr:colOff>581025</xdr:colOff>
      <xdr:row>28</xdr:row>
      <xdr:rowOff>276225</xdr:rowOff>
    </xdr:to>
    <xdr:sp>
      <xdr:nvSpPr>
        <xdr:cNvPr id="4" name="Tekstboks 28"/>
        <xdr:cNvSpPr txBox="1">
          <a:spLocks noChangeArrowheads="1"/>
        </xdr:cNvSpPr>
      </xdr:nvSpPr>
      <xdr:spPr>
        <a:xfrm>
          <a:off x="19173825" y="8039100"/>
          <a:ext cx="857250" cy="5143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</a:t>
          </a:r>
        </a:p>
      </xdr:txBody>
    </xdr:sp>
    <xdr:clientData/>
  </xdr:twoCellAnchor>
  <xdr:twoCellAnchor>
    <xdr:from>
      <xdr:col>77</xdr:col>
      <xdr:colOff>190500</xdr:colOff>
      <xdr:row>25</xdr:row>
      <xdr:rowOff>9525</xdr:rowOff>
    </xdr:from>
    <xdr:to>
      <xdr:col>77</xdr:col>
      <xdr:colOff>990600</xdr:colOff>
      <xdr:row>26</xdr:row>
      <xdr:rowOff>180975</xdr:rowOff>
    </xdr:to>
    <xdr:sp>
      <xdr:nvSpPr>
        <xdr:cNvPr id="5" name="Tekstboks 57"/>
        <xdr:cNvSpPr txBox="1">
          <a:spLocks noChangeArrowheads="1"/>
        </xdr:cNvSpPr>
      </xdr:nvSpPr>
      <xdr:spPr>
        <a:xfrm>
          <a:off x="19640550" y="7343775"/>
          <a:ext cx="800100" cy="485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Mountain Running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?.sep (???)</a:t>
          </a:r>
        </a:p>
      </xdr:txBody>
    </xdr:sp>
    <xdr:clientData/>
  </xdr:twoCellAnchor>
  <xdr:twoCellAnchor>
    <xdr:from>
      <xdr:col>76</xdr:col>
      <xdr:colOff>847725</xdr:colOff>
      <xdr:row>5</xdr:row>
      <xdr:rowOff>161925</xdr:rowOff>
    </xdr:from>
    <xdr:to>
      <xdr:col>77</xdr:col>
      <xdr:colOff>809625</xdr:colOff>
      <xdr:row>6</xdr:row>
      <xdr:rowOff>152400</xdr:rowOff>
    </xdr:to>
    <xdr:sp>
      <xdr:nvSpPr>
        <xdr:cNvPr id="6" name="Tekstboks 59"/>
        <xdr:cNvSpPr txBox="1">
          <a:spLocks noChangeArrowheads="1"/>
        </xdr:cNvSpPr>
      </xdr:nvSpPr>
      <xdr:spPr>
        <a:xfrm>
          <a:off x="18297525" y="1209675"/>
          <a:ext cx="1962150" cy="304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kapgang 20/50km ??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76</xdr:col>
      <xdr:colOff>809625</xdr:colOff>
      <xdr:row>30</xdr:row>
      <xdr:rowOff>209550</xdr:rowOff>
    </xdr:from>
    <xdr:to>
      <xdr:col>76</xdr:col>
      <xdr:colOff>1819275</xdr:colOff>
      <xdr:row>31</xdr:row>
      <xdr:rowOff>247650</xdr:rowOff>
    </xdr:to>
    <xdr:sp>
      <xdr:nvSpPr>
        <xdr:cNvPr id="7" name="Tekstboks 61"/>
        <xdr:cNvSpPr txBox="1">
          <a:spLocks noChangeArrowheads="1"/>
        </xdr:cNvSpPr>
      </xdr:nvSpPr>
      <xdr:spPr>
        <a:xfrm>
          <a:off x="18259425" y="9115425"/>
          <a:ext cx="1009650" cy="3524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Glostrup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Glostrup</a:t>
          </a:r>
        </a:p>
      </xdr:txBody>
    </xdr:sp>
    <xdr:clientData/>
  </xdr:twoCellAnchor>
  <xdr:twoCellAnchor>
    <xdr:from>
      <xdr:col>53</xdr:col>
      <xdr:colOff>0</xdr:colOff>
      <xdr:row>37</xdr:row>
      <xdr:rowOff>0</xdr:rowOff>
    </xdr:from>
    <xdr:to>
      <xdr:col>58</xdr:col>
      <xdr:colOff>104775</xdr:colOff>
      <xdr:row>38</xdr:row>
      <xdr:rowOff>9525</xdr:rowOff>
    </xdr:to>
    <xdr:sp>
      <xdr:nvSpPr>
        <xdr:cNvPr id="8" name="Tekstboks 69"/>
        <xdr:cNvSpPr txBox="1">
          <a:spLocks noChangeArrowheads="1"/>
        </xdr:cNvSpPr>
      </xdr:nvSpPr>
      <xdr:spPr>
        <a:xfrm>
          <a:off x="12344400" y="11106150"/>
          <a:ext cx="1228725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DAF ELITE/CTU</a:t>
          </a:r>
        </a:p>
      </xdr:txBody>
    </xdr:sp>
    <xdr:clientData/>
  </xdr:twoCellAnchor>
  <xdr:twoCellAnchor>
    <xdr:from>
      <xdr:col>76</xdr:col>
      <xdr:colOff>990600</xdr:colOff>
      <xdr:row>32</xdr:row>
      <xdr:rowOff>180975</xdr:rowOff>
    </xdr:from>
    <xdr:to>
      <xdr:col>76</xdr:col>
      <xdr:colOff>1590675</xdr:colOff>
      <xdr:row>34</xdr:row>
      <xdr:rowOff>200025</xdr:rowOff>
    </xdr:to>
    <xdr:sp>
      <xdr:nvSpPr>
        <xdr:cNvPr id="9" name="Tekstboks 72"/>
        <xdr:cNvSpPr txBox="1">
          <a:spLocks noChangeArrowheads="1"/>
        </xdr:cNvSpPr>
      </xdr:nvSpPr>
      <xdr:spPr>
        <a:xfrm>
          <a:off x="18440400" y="9715500"/>
          <a:ext cx="600075" cy="6477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LH-samling U18</a:t>
          </a:r>
        </a:p>
      </xdr:txBody>
    </xdr:sp>
    <xdr:clientData/>
  </xdr:twoCellAnchor>
  <xdr:twoCellAnchor>
    <xdr:from>
      <xdr:col>77</xdr:col>
      <xdr:colOff>828675</xdr:colOff>
      <xdr:row>34</xdr:row>
      <xdr:rowOff>266700</xdr:rowOff>
    </xdr:from>
    <xdr:to>
      <xdr:col>78</xdr:col>
      <xdr:colOff>95250</xdr:colOff>
      <xdr:row>36</xdr:row>
      <xdr:rowOff>38100</xdr:rowOff>
    </xdr:to>
    <xdr:sp>
      <xdr:nvSpPr>
        <xdr:cNvPr id="10" name="Tekstboks 73"/>
        <xdr:cNvSpPr txBox="1">
          <a:spLocks noChangeArrowheads="1"/>
        </xdr:cNvSpPr>
      </xdr:nvSpPr>
      <xdr:spPr>
        <a:xfrm>
          <a:off x="20278725" y="10429875"/>
          <a:ext cx="781050" cy="4000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LH-samling</a:t>
          </a:r>
        </a:p>
      </xdr:txBody>
    </xdr:sp>
    <xdr:clientData/>
  </xdr:twoCellAnchor>
  <xdr:twoCellAnchor>
    <xdr:from>
      <xdr:col>77</xdr:col>
      <xdr:colOff>342900</xdr:colOff>
      <xdr:row>33</xdr:row>
      <xdr:rowOff>219075</xdr:rowOff>
    </xdr:from>
    <xdr:to>
      <xdr:col>77</xdr:col>
      <xdr:colOff>1200150</xdr:colOff>
      <xdr:row>34</xdr:row>
      <xdr:rowOff>238125</xdr:rowOff>
    </xdr:to>
    <xdr:sp>
      <xdr:nvSpPr>
        <xdr:cNvPr id="11" name="Tekstboks 75"/>
        <xdr:cNvSpPr txBox="1">
          <a:spLocks noChangeArrowheads="1"/>
        </xdr:cNvSpPr>
      </xdr:nvSpPr>
      <xdr:spPr>
        <a:xfrm>
          <a:off x="19792950" y="10067925"/>
          <a:ext cx="857250" cy="3333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Felttest Vest</a:t>
          </a:r>
        </a:p>
      </xdr:txBody>
    </xdr:sp>
    <xdr:clientData/>
  </xdr:twoCellAnchor>
  <xdr:twoCellAnchor>
    <xdr:from>
      <xdr:col>76</xdr:col>
      <xdr:colOff>1028700</xdr:colOff>
      <xdr:row>34</xdr:row>
      <xdr:rowOff>285750</xdr:rowOff>
    </xdr:from>
    <xdr:to>
      <xdr:col>76</xdr:col>
      <xdr:colOff>1847850</xdr:colOff>
      <xdr:row>35</xdr:row>
      <xdr:rowOff>295275</xdr:rowOff>
    </xdr:to>
    <xdr:sp>
      <xdr:nvSpPr>
        <xdr:cNvPr id="12" name="Tekstboks 80"/>
        <xdr:cNvSpPr txBox="1">
          <a:spLocks noChangeArrowheads="1"/>
        </xdr:cNvSpPr>
      </xdr:nvSpPr>
      <xdr:spPr>
        <a:xfrm>
          <a:off x="18478500" y="10448925"/>
          <a:ext cx="819150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Felttest</a:t>
          </a:r>
        </a:p>
      </xdr:txBody>
    </xdr:sp>
    <xdr:clientData/>
  </xdr:twoCellAnchor>
  <xdr:twoCellAnchor>
    <xdr:from>
      <xdr:col>76</xdr:col>
      <xdr:colOff>1933575</xdr:colOff>
      <xdr:row>34</xdr:row>
      <xdr:rowOff>266700</xdr:rowOff>
    </xdr:from>
    <xdr:to>
      <xdr:col>77</xdr:col>
      <xdr:colOff>800100</xdr:colOff>
      <xdr:row>35</xdr:row>
      <xdr:rowOff>266700</xdr:rowOff>
    </xdr:to>
    <xdr:sp>
      <xdr:nvSpPr>
        <xdr:cNvPr id="13" name="Tekstboks 81"/>
        <xdr:cNvSpPr txBox="1">
          <a:spLocks noChangeArrowheads="1"/>
        </xdr:cNvSpPr>
      </xdr:nvSpPr>
      <xdr:spPr>
        <a:xfrm>
          <a:off x="19383375" y="10429875"/>
          <a:ext cx="866775" cy="3143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Felttest</a:t>
          </a:r>
        </a:p>
      </xdr:txBody>
    </xdr:sp>
    <xdr:clientData/>
  </xdr:twoCellAnchor>
  <xdr:twoCellAnchor>
    <xdr:from>
      <xdr:col>45</xdr:col>
      <xdr:colOff>238125</xdr:colOff>
      <xdr:row>37</xdr:row>
      <xdr:rowOff>0</xdr:rowOff>
    </xdr:from>
    <xdr:to>
      <xdr:col>51</xdr:col>
      <xdr:colOff>123825</xdr:colOff>
      <xdr:row>38</xdr:row>
      <xdr:rowOff>0</xdr:rowOff>
    </xdr:to>
    <xdr:sp>
      <xdr:nvSpPr>
        <xdr:cNvPr id="14" name="Tekstboks 51"/>
        <xdr:cNvSpPr txBox="1">
          <a:spLocks noChangeArrowheads="1"/>
        </xdr:cNvSpPr>
      </xdr:nvSpPr>
      <xdr:spPr>
        <a:xfrm>
          <a:off x="10715625" y="11106150"/>
          <a:ext cx="1257300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Vinterturnering</a:t>
          </a:r>
        </a:p>
      </xdr:txBody>
    </xdr:sp>
    <xdr:clientData/>
  </xdr:twoCellAnchor>
  <xdr:twoCellAnchor>
    <xdr:from>
      <xdr:col>30</xdr:col>
      <xdr:colOff>228600</xdr:colOff>
      <xdr:row>37</xdr:row>
      <xdr:rowOff>9525</xdr:rowOff>
    </xdr:from>
    <xdr:to>
      <xdr:col>36</xdr:col>
      <xdr:colOff>228600</xdr:colOff>
      <xdr:row>38</xdr:row>
      <xdr:rowOff>9525</xdr:rowOff>
    </xdr:to>
    <xdr:sp>
      <xdr:nvSpPr>
        <xdr:cNvPr id="15" name="Tekstboks 82"/>
        <xdr:cNvSpPr txBox="1">
          <a:spLocks noChangeArrowheads="1"/>
        </xdr:cNvSpPr>
      </xdr:nvSpPr>
      <xdr:spPr>
        <a:xfrm>
          <a:off x="7086600" y="11115675"/>
          <a:ext cx="137160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Danske Mesterskaber</a:t>
          </a:r>
        </a:p>
      </xdr:txBody>
    </xdr:sp>
    <xdr:clientData/>
  </xdr:twoCellAnchor>
  <xdr:twoCellAnchor>
    <xdr:from>
      <xdr:col>60</xdr:col>
      <xdr:colOff>266700</xdr:colOff>
      <xdr:row>37</xdr:row>
      <xdr:rowOff>9525</xdr:rowOff>
    </xdr:from>
    <xdr:to>
      <xdr:col>66</xdr:col>
      <xdr:colOff>190500</xdr:colOff>
      <xdr:row>38</xdr:row>
      <xdr:rowOff>9525</xdr:rowOff>
    </xdr:to>
    <xdr:sp>
      <xdr:nvSpPr>
        <xdr:cNvPr id="16" name="Tekstboks 83"/>
        <xdr:cNvSpPr txBox="1">
          <a:spLocks noChangeArrowheads="1"/>
        </xdr:cNvSpPr>
      </xdr:nvSpPr>
      <xdr:spPr>
        <a:xfrm>
          <a:off x="13982700" y="11115675"/>
          <a:ext cx="1295400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Danske stævner</a:t>
          </a:r>
        </a:p>
      </xdr:txBody>
    </xdr:sp>
    <xdr:clientData/>
  </xdr:twoCellAnchor>
  <xdr:twoCellAnchor>
    <xdr:from>
      <xdr:col>39</xdr:col>
      <xdr:colOff>28575</xdr:colOff>
      <xdr:row>37</xdr:row>
      <xdr:rowOff>0</xdr:rowOff>
    </xdr:from>
    <xdr:to>
      <xdr:col>44</xdr:col>
      <xdr:colOff>76200</xdr:colOff>
      <xdr:row>38</xdr:row>
      <xdr:rowOff>0</xdr:rowOff>
    </xdr:to>
    <xdr:sp>
      <xdr:nvSpPr>
        <xdr:cNvPr id="17" name="Tekstboks 84"/>
        <xdr:cNvSpPr txBox="1">
          <a:spLocks noChangeArrowheads="1"/>
        </xdr:cNvSpPr>
      </xdr:nvSpPr>
      <xdr:spPr>
        <a:xfrm>
          <a:off x="9134475" y="11106150"/>
          <a:ext cx="12382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mesterskaber</a:t>
          </a:r>
        </a:p>
      </xdr:txBody>
    </xdr:sp>
    <xdr:clientData/>
  </xdr:twoCellAnchor>
  <xdr:twoCellAnchor>
    <xdr:from>
      <xdr:col>50</xdr:col>
      <xdr:colOff>152400</xdr:colOff>
      <xdr:row>16</xdr:row>
      <xdr:rowOff>19050</xdr:rowOff>
    </xdr:from>
    <xdr:to>
      <xdr:col>54</xdr:col>
      <xdr:colOff>209550</xdr:colOff>
      <xdr:row>16</xdr:row>
      <xdr:rowOff>314325</xdr:rowOff>
    </xdr:to>
    <xdr:sp>
      <xdr:nvSpPr>
        <xdr:cNvPr id="18" name="Tekstboks 105"/>
        <xdr:cNvSpPr txBox="1">
          <a:spLocks noChangeArrowheads="1"/>
        </xdr:cNvSpPr>
      </xdr:nvSpPr>
      <xdr:spPr>
        <a:xfrm>
          <a:off x="11820525" y="4524375"/>
          <a:ext cx="73342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DTU Finale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54</xdr:col>
      <xdr:colOff>28575</xdr:colOff>
      <xdr:row>7</xdr:row>
      <xdr:rowOff>314325</xdr:rowOff>
    </xdr:from>
    <xdr:to>
      <xdr:col>56</xdr:col>
      <xdr:colOff>161925</xdr:colOff>
      <xdr:row>9</xdr:row>
      <xdr:rowOff>0</xdr:rowOff>
    </xdr:to>
    <xdr:sp>
      <xdr:nvSpPr>
        <xdr:cNvPr id="19" name="Tekstboks 106"/>
        <xdr:cNvSpPr txBox="1">
          <a:spLocks noChangeArrowheads="1"/>
        </xdr:cNvSpPr>
      </xdr:nvSpPr>
      <xdr:spPr>
        <a:xfrm>
          <a:off x="12372975" y="1990725"/>
          <a:ext cx="82867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DT-Finale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30</xdr:col>
      <xdr:colOff>85725</xdr:colOff>
      <xdr:row>21</xdr:row>
      <xdr:rowOff>9525</xdr:rowOff>
    </xdr:from>
    <xdr:to>
      <xdr:col>32</xdr:col>
      <xdr:colOff>161925</xdr:colOff>
      <xdr:row>21</xdr:row>
      <xdr:rowOff>285750</xdr:rowOff>
    </xdr:to>
    <xdr:sp>
      <xdr:nvSpPr>
        <xdr:cNvPr id="20" name="Tekstboks 110"/>
        <xdr:cNvSpPr txBox="1">
          <a:spLocks noChangeArrowheads="1"/>
        </xdr:cNvSpPr>
      </xdr:nvSpPr>
      <xdr:spPr>
        <a:xfrm>
          <a:off x="6943725" y="6086475"/>
          <a:ext cx="771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DTU Indl.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Øst/Vest</a:t>
          </a:r>
        </a:p>
      </xdr:txBody>
    </xdr:sp>
    <xdr:clientData/>
  </xdr:twoCellAnchor>
  <xdr:twoCellAnchor>
    <xdr:from>
      <xdr:col>76</xdr:col>
      <xdr:colOff>1714500</xdr:colOff>
      <xdr:row>29</xdr:row>
      <xdr:rowOff>66675</xdr:rowOff>
    </xdr:from>
    <xdr:to>
      <xdr:col>77</xdr:col>
      <xdr:colOff>581025</xdr:colOff>
      <xdr:row>30</xdr:row>
      <xdr:rowOff>95250</xdr:rowOff>
    </xdr:to>
    <xdr:sp>
      <xdr:nvSpPr>
        <xdr:cNvPr id="21" name="Tekstboks 113"/>
        <xdr:cNvSpPr txBox="1">
          <a:spLocks noChangeArrowheads="1"/>
        </xdr:cNvSpPr>
      </xdr:nvSpPr>
      <xdr:spPr>
        <a:xfrm>
          <a:off x="19164300" y="8658225"/>
          <a:ext cx="86677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Erimitageløbet</a:t>
          </a:r>
        </a:p>
      </xdr:txBody>
    </xdr:sp>
    <xdr:clientData/>
  </xdr:twoCellAnchor>
  <xdr:twoCellAnchor>
    <xdr:from>
      <xdr:col>76</xdr:col>
      <xdr:colOff>1790700</xdr:colOff>
      <xdr:row>32</xdr:row>
      <xdr:rowOff>209550</xdr:rowOff>
    </xdr:from>
    <xdr:to>
      <xdr:col>77</xdr:col>
      <xdr:colOff>314325</xdr:colOff>
      <xdr:row>34</xdr:row>
      <xdr:rowOff>219075</xdr:rowOff>
    </xdr:to>
    <xdr:sp>
      <xdr:nvSpPr>
        <xdr:cNvPr id="22" name="Tekstboks 114"/>
        <xdr:cNvSpPr txBox="1">
          <a:spLocks noChangeArrowheads="1"/>
        </xdr:cNvSpPr>
      </xdr:nvSpPr>
      <xdr:spPr>
        <a:xfrm>
          <a:off x="19240500" y="9744075"/>
          <a:ext cx="523875" cy="638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DAF Års-møde</a:t>
          </a:r>
        </a:p>
      </xdr:txBody>
    </xdr:sp>
    <xdr:clientData/>
  </xdr:twoCellAnchor>
  <xdr:oneCellAnchor>
    <xdr:from>
      <xdr:col>76</xdr:col>
      <xdr:colOff>1676400</xdr:colOff>
      <xdr:row>18</xdr:row>
      <xdr:rowOff>152400</xdr:rowOff>
    </xdr:from>
    <xdr:ext cx="180975" cy="266700"/>
    <xdr:sp fLocksText="0">
      <xdr:nvSpPr>
        <xdr:cNvPr id="23" name="Tekstboks 116"/>
        <xdr:cNvSpPr txBox="1">
          <a:spLocks noChangeArrowheads="1"/>
        </xdr:cNvSpPr>
      </xdr:nvSpPr>
      <xdr:spPr>
        <a:xfrm>
          <a:off x="19126200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>
    <xdr:from>
      <xdr:col>77</xdr:col>
      <xdr:colOff>781050</xdr:colOff>
      <xdr:row>11</xdr:row>
      <xdr:rowOff>266700</xdr:rowOff>
    </xdr:from>
    <xdr:to>
      <xdr:col>77</xdr:col>
      <xdr:colOff>1323975</xdr:colOff>
      <xdr:row>13</xdr:row>
      <xdr:rowOff>219075</xdr:rowOff>
    </xdr:to>
    <xdr:sp>
      <xdr:nvSpPr>
        <xdr:cNvPr id="24" name="Tekstboks 123"/>
        <xdr:cNvSpPr txBox="1">
          <a:spLocks noChangeArrowheads="1"/>
        </xdr:cNvSpPr>
      </xdr:nvSpPr>
      <xdr:spPr>
        <a:xfrm>
          <a:off x="20231100" y="3200400"/>
          <a:ext cx="542925" cy="581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24h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77</xdr:col>
      <xdr:colOff>704850</xdr:colOff>
      <xdr:row>6</xdr:row>
      <xdr:rowOff>152400</xdr:rowOff>
    </xdr:from>
    <xdr:to>
      <xdr:col>77</xdr:col>
      <xdr:colOff>1257300</xdr:colOff>
      <xdr:row>8</xdr:row>
      <xdr:rowOff>171450</xdr:rowOff>
    </xdr:to>
    <xdr:sp>
      <xdr:nvSpPr>
        <xdr:cNvPr id="25" name="Tekstboks 124"/>
        <xdr:cNvSpPr txBox="1">
          <a:spLocks noChangeArrowheads="1"/>
        </xdr:cNvSpPr>
      </xdr:nvSpPr>
      <xdr:spPr>
        <a:xfrm>
          <a:off x="20154900" y="1514475"/>
          <a:ext cx="552450" cy="6477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78</xdr:col>
      <xdr:colOff>409575</xdr:colOff>
      <xdr:row>6</xdr:row>
      <xdr:rowOff>114300</xdr:rowOff>
    </xdr:from>
    <xdr:to>
      <xdr:col>79</xdr:col>
      <xdr:colOff>295275</xdr:colOff>
      <xdr:row>8</xdr:row>
      <xdr:rowOff>133350</xdr:rowOff>
    </xdr:to>
    <xdr:sp>
      <xdr:nvSpPr>
        <xdr:cNvPr id="26" name="Tekstboks 125"/>
        <xdr:cNvSpPr txBox="1">
          <a:spLocks noChangeArrowheads="1"/>
        </xdr:cNvSpPr>
      </xdr:nvSpPr>
      <xdr:spPr>
        <a:xfrm>
          <a:off x="21374100" y="1476375"/>
          <a:ext cx="533400" cy="6477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???</a:t>
          </a:r>
        </a:p>
      </xdr:txBody>
    </xdr:sp>
    <xdr:clientData/>
  </xdr:twoCellAnchor>
  <xdr:twoCellAnchor>
    <xdr:from>
      <xdr:col>78</xdr:col>
      <xdr:colOff>95250</xdr:colOff>
      <xdr:row>4</xdr:row>
      <xdr:rowOff>180975</xdr:rowOff>
    </xdr:from>
    <xdr:to>
      <xdr:col>78</xdr:col>
      <xdr:colOff>600075</xdr:colOff>
      <xdr:row>6</xdr:row>
      <xdr:rowOff>85725</xdr:rowOff>
    </xdr:to>
    <xdr:sp>
      <xdr:nvSpPr>
        <xdr:cNvPr id="27" name="Tekstboks 126"/>
        <xdr:cNvSpPr txBox="1">
          <a:spLocks noChangeArrowheads="1"/>
        </xdr:cNvSpPr>
      </xdr:nvSpPr>
      <xdr:spPr>
        <a:xfrm>
          <a:off x="21059775" y="914400"/>
          <a:ext cx="504825" cy="5334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Masters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</a:p>
      </xdr:txBody>
    </xdr:sp>
    <xdr:clientData/>
  </xdr:twoCellAnchor>
  <xdr:twoCellAnchor>
    <xdr:from>
      <xdr:col>77</xdr:col>
      <xdr:colOff>885825</xdr:colOff>
      <xdr:row>4</xdr:row>
      <xdr:rowOff>190500</xdr:rowOff>
    </xdr:from>
    <xdr:to>
      <xdr:col>78</xdr:col>
      <xdr:colOff>47625</xdr:colOff>
      <xdr:row>6</xdr:row>
      <xdr:rowOff>114300</xdr:rowOff>
    </xdr:to>
    <xdr:sp>
      <xdr:nvSpPr>
        <xdr:cNvPr id="28" name="Tekstboks 127"/>
        <xdr:cNvSpPr txBox="1">
          <a:spLocks noChangeArrowheads="1"/>
        </xdr:cNvSpPr>
      </xdr:nvSpPr>
      <xdr:spPr>
        <a:xfrm>
          <a:off x="20335875" y="923925"/>
          <a:ext cx="676275" cy="5524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Vest Ungdom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75</xdr:col>
      <xdr:colOff>0</xdr:colOff>
      <xdr:row>6</xdr:row>
      <xdr:rowOff>123825</xdr:rowOff>
    </xdr:from>
    <xdr:to>
      <xdr:col>76</xdr:col>
      <xdr:colOff>638175</xdr:colOff>
      <xdr:row>7</xdr:row>
      <xdr:rowOff>123825</xdr:rowOff>
    </xdr:to>
    <xdr:sp>
      <xdr:nvSpPr>
        <xdr:cNvPr id="29" name="Tekstboks 128"/>
        <xdr:cNvSpPr txBox="1">
          <a:spLocks noChangeArrowheads="1"/>
        </xdr:cNvSpPr>
      </xdr:nvSpPr>
      <xdr:spPr>
        <a:xfrm>
          <a:off x="17335500" y="1485900"/>
          <a:ext cx="75247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Ungdom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54</xdr:col>
      <xdr:colOff>95250</xdr:colOff>
      <xdr:row>15</xdr:row>
      <xdr:rowOff>9525</xdr:rowOff>
    </xdr:from>
    <xdr:to>
      <xdr:col>56</xdr:col>
      <xdr:colOff>161925</xdr:colOff>
      <xdr:row>16</xdr:row>
      <xdr:rowOff>19050</xdr:rowOff>
    </xdr:to>
    <xdr:sp>
      <xdr:nvSpPr>
        <xdr:cNvPr id="30" name="Tekstboks 130"/>
        <xdr:cNvSpPr txBox="1">
          <a:spLocks noChangeArrowheads="1"/>
        </xdr:cNvSpPr>
      </xdr:nvSpPr>
      <xdr:spPr>
        <a:xfrm>
          <a:off x="12439650" y="4200525"/>
          <a:ext cx="7620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Masters Hold ???</a:t>
          </a:r>
        </a:p>
      </xdr:txBody>
    </xdr:sp>
    <xdr:clientData/>
  </xdr:twoCellAnchor>
  <xdr:twoCellAnchor>
    <xdr:from>
      <xdr:col>30</xdr:col>
      <xdr:colOff>352425</xdr:colOff>
      <xdr:row>28</xdr:row>
      <xdr:rowOff>47625</xdr:rowOff>
    </xdr:from>
    <xdr:to>
      <xdr:col>32</xdr:col>
      <xdr:colOff>142875</xdr:colOff>
      <xdr:row>31</xdr:row>
      <xdr:rowOff>285750</xdr:rowOff>
    </xdr:to>
    <xdr:sp>
      <xdr:nvSpPr>
        <xdr:cNvPr id="31" name="Tekstboks 132"/>
        <xdr:cNvSpPr txBox="1">
          <a:spLocks noChangeArrowheads="1"/>
        </xdr:cNvSpPr>
      </xdr:nvSpPr>
      <xdr:spPr>
        <a:xfrm>
          <a:off x="7210425" y="8324850"/>
          <a:ext cx="485775" cy="11811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 Hold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1.Indl.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36</xdr:col>
      <xdr:colOff>361950</xdr:colOff>
      <xdr:row>18</xdr:row>
      <xdr:rowOff>47625</xdr:rowOff>
    </xdr:from>
    <xdr:to>
      <xdr:col>38</xdr:col>
      <xdr:colOff>161925</xdr:colOff>
      <xdr:row>21</xdr:row>
      <xdr:rowOff>190500</xdr:rowOff>
    </xdr:to>
    <xdr:sp>
      <xdr:nvSpPr>
        <xdr:cNvPr id="32" name="Tekstboks 133"/>
        <xdr:cNvSpPr txBox="1">
          <a:spLocks noChangeArrowheads="1"/>
        </xdr:cNvSpPr>
      </xdr:nvSpPr>
      <xdr:spPr>
        <a:xfrm>
          <a:off x="8591550" y="5181600"/>
          <a:ext cx="495300" cy="1085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MT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2.Indl.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77</xdr:col>
      <xdr:colOff>1333500</xdr:colOff>
      <xdr:row>6</xdr:row>
      <xdr:rowOff>133350</xdr:rowOff>
    </xdr:from>
    <xdr:to>
      <xdr:col>78</xdr:col>
      <xdr:colOff>381000</xdr:colOff>
      <xdr:row>8</xdr:row>
      <xdr:rowOff>142875</xdr:rowOff>
    </xdr:to>
    <xdr:sp>
      <xdr:nvSpPr>
        <xdr:cNvPr id="33" name="Tekstboks 134"/>
        <xdr:cNvSpPr txBox="1">
          <a:spLocks noChangeArrowheads="1"/>
        </xdr:cNvSpPr>
      </xdr:nvSpPr>
      <xdr:spPr>
        <a:xfrm>
          <a:off x="20783550" y="1495425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Mange kamp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1323975</xdr:colOff>
      <xdr:row>7</xdr:row>
      <xdr:rowOff>161925</xdr:rowOff>
    </xdr:from>
    <xdr:to>
      <xdr:col>76</xdr:col>
      <xdr:colOff>1990725</xdr:colOff>
      <xdr:row>8</xdr:row>
      <xdr:rowOff>133350</xdr:rowOff>
    </xdr:to>
    <xdr:sp>
      <xdr:nvSpPr>
        <xdr:cNvPr id="34" name="Tekstboks 135"/>
        <xdr:cNvSpPr txBox="1">
          <a:spLocks noChangeArrowheads="1"/>
        </xdr:cNvSpPr>
      </xdr:nvSpPr>
      <xdr:spPr>
        <a:xfrm>
          <a:off x="18773775" y="1838325"/>
          <a:ext cx="666750" cy="2857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K5K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533400</xdr:colOff>
      <xdr:row>7</xdr:row>
      <xdr:rowOff>114300</xdr:rowOff>
    </xdr:from>
    <xdr:to>
      <xdr:col>76</xdr:col>
      <xdr:colOff>1257300</xdr:colOff>
      <xdr:row>8</xdr:row>
      <xdr:rowOff>95250</xdr:rowOff>
    </xdr:to>
    <xdr:sp>
      <xdr:nvSpPr>
        <xdr:cNvPr id="35" name="Tekstboks 136"/>
        <xdr:cNvSpPr txBox="1">
          <a:spLocks noChangeArrowheads="1"/>
        </xdr:cNvSpPr>
      </xdr:nvSpPr>
      <xdr:spPr>
        <a:xfrm>
          <a:off x="17983200" y="1790700"/>
          <a:ext cx="723900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Øst Cross Ungdom </a:t>
          </a:r>
        </a:p>
      </xdr:txBody>
    </xdr:sp>
    <xdr:clientData/>
  </xdr:twoCellAnchor>
  <xdr:twoCellAnchor>
    <xdr:from>
      <xdr:col>76</xdr:col>
      <xdr:colOff>76200</xdr:colOff>
      <xdr:row>32</xdr:row>
      <xdr:rowOff>257175</xdr:rowOff>
    </xdr:from>
    <xdr:to>
      <xdr:col>76</xdr:col>
      <xdr:colOff>914400</xdr:colOff>
      <xdr:row>35</xdr:row>
      <xdr:rowOff>247650</xdr:rowOff>
    </xdr:to>
    <xdr:sp>
      <xdr:nvSpPr>
        <xdr:cNvPr id="36" name="Tekstboks 131"/>
        <xdr:cNvSpPr txBox="1">
          <a:spLocks noChangeArrowheads="1"/>
        </xdr:cNvSpPr>
      </xdr:nvSpPr>
      <xdr:spPr>
        <a:xfrm>
          <a:off x="17526000" y="9791700"/>
          <a:ext cx="838200" cy="9334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DAF/TD Bruttogtuppe træningslejr </a:t>
          </a:r>
        </a:p>
      </xdr:txBody>
    </xdr:sp>
    <xdr:clientData/>
  </xdr:twoCellAnchor>
  <xdr:twoCellAnchor>
    <xdr:from>
      <xdr:col>76</xdr:col>
      <xdr:colOff>752475</xdr:colOff>
      <xdr:row>27</xdr:row>
      <xdr:rowOff>152400</xdr:rowOff>
    </xdr:from>
    <xdr:to>
      <xdr:col>76</xdr:col>
      <xdr:colOff>1590675</xdr:colOff>
      <xdr:row>28</xdr:row>
      <xdr:rowOff>190500</xdr:rowOff>
    </xdr:to>
    <xdr:sp>
      <xdr:nvSpPr>
        <xdr:cNvPr id="37" name="Tekstboks 150"/>
        <xdr:cNvSpPr txBox="1">
          <a:spLocks noChangeArrowheads="1"/>
        </xdr:cNvSpPr>
      </xdr:nvSpPr>
      <xdr:spPr>
        <a:xfrm>
          <a:off x="18202275" y="8115300"/>
          <a:ext cx="838200" cy="3524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CAG 2013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75</xdr:col>
      <xdr:colOff>0</xdr:colOff>
      <xdr:row>7</xdr:row>
      <xdr:rowOff>114300</xdr:rowOff>
    </xdr:from>
    <xdr:to>
      <xdr:col>76</xdr:col>
      <xdr:colOff>561975</xdr:colOff>
      <xdr:row>8</xdr:row>
      <xdr:rowOff>114300</xdr:rowOff>
    </xdr:to>
    <xdr:sp>
      <xdr:nvSpPr>
        <xdr:cNvPr id="38" name="Tekstboks 144"/>
        <xdr:cNvSpPr txBox="1">
          <a:spLocks noChangeArrowheads="1"/>
        </xdr:cNvSpPr>
      </xdr:nvSpPr>
      <xdr:spPr>
        <a:xfrm>
          <a:off x="17335500" y="1790700"/>
          <a:ext cx="67627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Vest Cross Ungdom ?? </a:t>
          </a:r>
        </a:p>
      </xdr:txBody>
    </xdr:sp>
    <xdr:clientData/>
  </xdr:twoCellAnchor>
  <xdr:twoCellAnchor>
    <xdr:from>
      <xdr:col>54</xdr:col>
      <xdr:colOff>257175</xdr:colOff>
      <xdr:row>22</xdr:row>
      <xdr:rowOff>28575</xdr:rowOff>
    </xdr:from>
    <xdr:to>
      <xdr:col>56</xdr:col>
      <xdr:colOff>161925</xdr:colOff>
      <xdr:row>23</xdr:row>
      <xdr:rowOff>19050</xdr:rowOff>
    </xdr:to>
    <xdr:sp>
      <xdr:nvSpPr>
        <xdr:cNvPr id="39" name="Tekstboks 118"/>
        <xdr:cNvSpPr txBox="1">
          <a:spLocks noChangeArrowheads="1"/>
        </xdr:cNvSpPr>
      </xdr:nvSpPr>
      <xdr:spPr>
        <a:xfrm>
          <a:off x="12601575" y="6419850"/>
          <a:ext cx="600075" cy="3048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U+S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51</xdr:col>
      <xdr:colOff>28575</xdr:colOff>
      <xdr:row>2</xdr:row>
      <xdr:rowOff>28575</xdr:rowOff>
    </xdr:from>
    <xdr:to>
      <xdr:col>54</xdr:col>
      <xdr:colOff>276225</xdr:colOff>
      <xdr:row>3</xdr:row>
      <xdr:rowOff>28575</xdr:rowOff>
    </xdr:to>
    <xdr:sp>
      <xdr:nvSpPr>
        <xdr:cNvPr id="40" name="Tekstboks 120"/>
        <xdr:cNvSpPr txBox="1">
          <a:spLocks noChangeArrowheads="1"/>
        </xdr:cNvSpPr>
      </xdr:nvSpPr>
      <xdr:spPr>
        <a:xfrm>
          <a:off x="11877675" y="352425"/>
          <a:ext cx="7429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½M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???</a:t>
          </a:r>
        </a:p>
      </xdr:txBody>
    </xdr:sp>
    <xdr:clientData/>
  </xdr:twoCellAnchor>
  <xdr:twoCellAnchor>
    <xdr:from>
      <xdr:col>56</xdr:col>
      <xdr:colOff>114300</xdr:colOff>
      <xdr:row>0</xdr:row>
      <xdr:rowOff>0</xdr:rowOff>
    </xdr:from>
    <xdr:to>
      <xdr:col>60</xdr:col>
      <xdr:colOff>285750</xdr:colOff>
      <xdr:row>2</xdr:row>
      <xdr:rowOff>9525</xdr:rowOff>
    </xdr:to>
    <xdr:sp>
      <xdr:nvSpPr>
        <xdr:cNvPr id="41" name="Tekstboks 121"/>
        <xdr:cNvSpPr txBox="1">
          <a:spLocks noChangeArrowheads="1"/>
        </xdr:cNvSpPr>
      </xdr:nvSpPr>
      <xdr:spPr>
        <a:xfrm>
          <a:off x="13154025" y="0"/>
          <a:ext cx="847725" cy="3333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Maraton ??</a:t>
          </a:r>
        </a:p>
      </xdr:txBody>
    </xdr:sp>
    <xdr:clientData/>
  </xdr:twoCellAnchor>
  <xdr:twoCellAnchor>
    <xdr:from>
      <xdr:col>76</xdr:col>
      <xdr:colOff>1800225</xdr:colOff>
      <xdr:row>12</xdr:row>
      <xdr:rowOff>28575</xdr:rowOff>
    </xdr:from>
    <xdr:to>
      <xdr:col>77</xdr:col>
      <xdr:colOff>762000</xdr:colOff>
      <xdr:row>13</xdr:row>
      <xdr:rowOff>28575</xdr:rowOff>
    </xdr:to>
    <xdr:sp>
      <xdr:nvSpPr>
        <xdr:cNvPr id="42" name="Tekstboks 122"/>
        <xdr:cNvSpPr txBox="1">
          <a:spLocks noChangeArrowheads="1"/>
        </xdr:cNvSpPr>
      </xdr:nvSpPr>
      <xdr:spPr>
        <a:xfrm>
          <a:off x="19250025" y="3276600"/>
          <a:ext cx="96202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100km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76</xdr:col>
      <xdr:colOff>95250</xdr:colOff>
      <xdr:row>27</xdr:row>
      <xdr:rowOff>171450</xdr:rowOff>
    </xdr:from>
    <xdr:to>
      <xdr:col>76</xdr:col>
      <xdr:colOff>666750</xdr:colOff>
      <xdr:row>28</xdr:row>
      <xdr:rowOff>200025</xdr:rowOff>
    </xdr:to>
    <xdr:sp>
      <xdr:nvSpPr>
        <xdr:cNvPr id="43" name="Tekstboks 63"/>
        <xdr:cNvSpPr txBox="1">
          <a:spLocks noChangeArrowheads="1"/>
        </xdr:cNvSpPr>
      </xdr:nvSpPr>
      <xdr:spPr>
        <a:xfrm>
          <a:off x="17545050" y="8134350"/>
          <a:ext cx="571500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Games</a:t>
          </a:r>
        </a:p>
      </xdr:txBody>
    </xdr:sp>
    <xdr:clientData/>
  </xdr:twoCellAnchor>
  <xdr:twoCellAnchor>
    <xdr:from>
      <xdr:col>76</xdr:col>
      <xdr:colOff>28575</xdr:colOff>
      <xdr:row>10</xdr:row>
      <xdr:rowOff>247650</xdr:rowOff>
    </xdr:from>
    <xdr:to>
      <xdr:col>76</xdr:col>
      <xdr:colOff>571500</xdr:colOff>
      <xdr:row>11</xdr:row>
      <xdr:rowOff>247650</xdr:rowOff>
    </xdr:to>
    <xdr:sp>
      <xdr:nvSpPr>
        <xdr:cNvPr id="44" name="Tekstboks 142"/>
        <xdr:cNvSpPr txBox="1">
          <a:spLocks noChangeArrowheads="1"/>
        </xdr:cNvSpPr>
      </xdr:nvSpPr>
      <xdr:spPr>
        <a:xfrm>
          <a:off x="17478375" y="2867025"/>
          <a:ext cx="54292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DM kapgang ??</a:t>
          </a:r>
        </a:p>
      </xdr:txBody>
    </xdr:sp>
    <xdr:clientData/>
  </xdr:twoCellAnchor>
  <xdr:twoCellAnchor>
    <xdr:from>
      <xdr:col>76</xdr:col>
      <xdr:colOff>1504950</xdr:colOff>
      <xdr:row>10</xdr:row>
      <xdr:rowOff>285750</xdr:rowOff>
    </xdr:from>
    <xdr:to>
      <xdr:col>77</xdr:col>
      <xdr:colOff>400050</xdr:colOff>
      <xdr:row>11</xdr:row>
      <xdr:rowOff>276225</xdr:rowOff>
    </xdr:to>
    <xdr:sp>
      <xdr:nvSpPr>
        <xdr:cNvPr id="45" name="Tekstboks 143"/>
        <xdr:cNvSpPr txBox="1">
          <a:spLocks noChangeArrowheads="1"/>
        </xdr:cNvSpPr>
      </xdr:nvSpPr>
      <xdr:spPr>
        <a:xfrm>
          <a:off x="18954750" y="2905125"/>
          <a:ext cx="895350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Kapgang 20km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76</xdr:col>
      <xdr:colOff>628650</xdr:colOff>
      <xdr:row>10</xdr:row>
      <xdr:rowOff>285750</xdr:rowOff>
    </xdr:from>
    <xdr:to>
      <xdr:col>76</xdr:col>
      <xdr:colOff>1466850</xdr:colOff>
      <xdr:row>11</xdr:row>
      <xdr:rowOff>276225</xdr:rowOff>
    </xdr:to>
    <xdr:sp>
      <xdr:nvSpPr>
        <xdr:cNvPr id="46" name="Tekstboks 145"/>
        <xdr:cNvSpPr txBox="1">
          <a:spLocks noChangeArrowheads="1"/>
        </xdr:cNvSpPr>
      </xdr:nvSpPr>
      <xdr:spPr>
        <a:xfrm>
          <a:off x="18078450" y="2905125"/>
          <a:ext cx="838200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Kapgang 30/10km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77</xdr:col>
      <xdr:colOff>447675</xdr:colOff>
      <xdr:row>10</xdr:row>
      <xdr:rowOff>266700</xdr:rowOff>
    </xdr:from>
    <xdr:to>
      <xdr:col>77</xdr:col>
      <xdr:colOff>1123950</xdr:colOff>
      <xdr:row>11</xdr:row>
      <xdr:rowOff>257175</xdr:rowOff>
    </xdr:to>
    <xdr:sp>
      <xdr:nvSpPr>
        <xdr:cNvPr id="47" name="Tekstboks 146"/>
        <xdr:cNvSpPr txBox="1">
          <a:spLocks noChangeArrowheads="1"/>
        </xdr:cNvSpPr>
      </xdr:nvSpPr>
      <xdr:spPr>
        <a:xfrm>
          <a:off x="19897725" y="2886075"/>
          <a:ext cx="676275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DMbane kapgang??</a:t>
          </a:r>
        </a:p>
      </xdr:txBody>
    </xdr:sp>
    <xdr:clientData/>
  </xdr:twoCellAnchor>
  <xdr:twoCellAnchor>
    <xdr:from>
      <xdr:col>77</xdr:col>
      <xdr:colOff>1171575</xdr:colOff>
      <xdr:row>10</xdr:row>
      <xdr:rowOff>285750</xdr:rowOff>
    </xdr:from>
    <xdr:to>
      <xdr:col>78</xdr:col>
      <xdr:colOff>504825</xdr:colOff>
      <xdr:row>11</xdr:row>
      <xdr:rowOff>285750</xdr:rowOff>
    </xdr:to>
    <xdr:sp>
      <xdr:nvSpPr>
        <xdr:cNvPr id="48" name="Tekstboks 147"/>
        <xdr:cNvSpPr txBox="1">
          <a:spLocks noChangeArrowheads="1"/>
        </xdr:cNvSpPr>
      </xdr:nvSpPr>
      <xdr:spPr>
        <a:xfrm>
          <a:off x="20621625" y="2905125"/>
          <a:ext cx="84772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50k kapgang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??</a:t>
          </a:r>
        </a:p>
      </xdr:txBody>
    </xdr:sp>
    <xdr:clientData/>
  </xdr:twoCellAnchor>
  <xdr:twoCellAnchor>
    <xdr:from>
      <xdr:col>36</xdr:col>
      <xdr:colOff>180975</xdr:colOff>
      <xdr:row>16</xdr:row>
      <xdr:rowOff>57150</xdr:rowOff>
    </xdr:from>
    <xdr:to>
      <xdr:col>38</xdr:col>
      <xdr:colOff>171450</xdr:colOff>
      <xdr:row>17</xdr:row>
      <xdr:rowOff>276225</xdr:rowOff>
    </xdr:to>
    <xdr:sp>
      <xdr:nvSpPr>
        <xdr:cNvPr id="49" name="Tekstboks 141"/>
        <xdr:cNvSpPr txBox="1">
          <a:spLocks noChangeArrowheads="1"/>
        </xdr:cNvSpPr>
      </xdr:nvSpPr>
      <xdr:spPr>
        <a:xfrm>
          <a:off x="8410575" y="4562475"/>
          <a:ext cx="685800" cy="5334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mange-kamp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48</xdr:col>
      <xdr:colOff>228600</xdr:colOff>
      <xdr:row>0</xdr:row>
      <xdr:rowOff>0</xdr:rowOff>
    </xdr:from>
    <xdr:to>
      <xdr:col>50</xdr:col>
      <xdr:colOff>161925</xdr:colOff>
      <xdr:row>3</xdr:row>
      <xdr:rowOff>57150</xdr:rowOff>
    </xdr:to>
    <xdr:sp>
      <xdr:nvSpPr>
        <xdr:cNvPr id="50" name="Tekstboks 148"/>
        <xdr:cNvSpPr txBox="1">
          <a:spLocks noChangeArrowheads="1"/>
        </xdr:cNvSpPr>
      </xdr:nvSpPr>
      <xdr:spPr>
        <a:xfrm>
          <a:off x="11201400" y="0"/>
          <a:ext cx="628650" cy="62865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64</xdr:col>
      <xdr:colOff>76200</xdr:colOff>
      <xdr:row>0</xdr:row>
      <xdr:rowOff>0</xdr:rowOff>
    </xdr:from>
    <xdr:to>
      <xdr:col>68</xdr:col>
      <xdr:colOff>133350</xdr:colOff>
      <xdr:row>1</xdr:row>
      <xdr:rowOff>133350</xdr:rowOff>
    </xdr:to>
    <xdr:sp>
      <xdr:nvSpPr>
        <xdr:cNvPr id="51" name="Tekstboks 149"/>
        <xdr:cNvSpPr txBox="1">
          <a:spLocks noChangeArrowheads="1"/>
        </xdr:cNvSpPr>
      </xdr:nvSpPr>
      <xdr:spPr>
        <a:xfrm>
          <a:off x="14916150" y="0"/>
          <a:ext cx="1000125" cy="2952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Cross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 (???)</a:t>
          </a:r>
        </a:p>
      </xdr:txBody>
    </xdr:sp>
    <xdr:clientData/>
  </xdr:twoCellAnchor>
  <xdr:twoCellAnchor>
    <xdr:from>
      <xdr:col>75</xdr:col>
      <xdr:colOff>104775</xdr:colOff>
      <xdr:row>4</xdr:row>
      <xdr:rowOff>95250</xdr:rowOff>
    </xdr:from>
    <xdr:to>
      <xdr:col>76</xdr:col>
      <xdr:colOff>752475</xdr:colOff>
      <xdr:row>5</xdr:row>
      <xdr:rowOff>114300</xdr:rowOff>
    </xdr:to>
    <xdr:sp>
      <xdr:nvSpPr>
        <xdr:cNvPr id="52" name="Tekstboks 151"/>
        <xdr:cNvSpPr txBox="1">
          <a:spLocks noChangeArrowheads="1"/>
        </xdr:cNvSpPr>
      </xdr:nvSpPr>
      <xdr:spPr>
        <a:xfrm>
          <a:off x="17440275" y="828675"/>
          <a:ext cx="762000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kapgang 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(NOR)</a:t>
          </a:r>
        </a:p>
      </xdr:txBody>
    </xdr:sp>
    <xdr:clientData/>
  </xdr:twoCellAnchor>
  <xdr:twoCellAnchor>
    <xdr:from>
      <xdr:col>76</xdr:col>
      <xdr:colOff>1495425</xdr:colOff>
      <xdr:row>0</xdr:row>
      <xdr:rowOff>123825</xdr:rowOff>
    </xdr:from>
    <xdr:to>
      <xdr:col>77</xdr:col>
      <xdr:colOff>276225</xdr:colOff>
      <xdr:row>2</xdr:row>
      <xdr:rowOff>114300</xdr:rowOff>
    </xdr:to>
    <xdr:sp>
      <xdr:nvSpPr>
        <xdr:cNvPr id="53" name="Tekstboks 152"/>
        <xdr:cNvSpPr txBox="1">
          <a:spLocks noChangeArrowheads="1"/>
        </xdr:cNvSpPr>
      </xdr:nvSpPr>
      <xdr:spPr>
        <a:xfrm>
          <a:off x="18945225" y="123825"/>
          <a:ext cx="781050" cy="3143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 10.000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76</xdr:col>
      <xdr:colOff>1847850</xdr:colOff>
      <xdr:row>31</xdr:row>
      <xdr:rowOff>19050</xdr:rowOff>
    </xdr:from>
    <xdr:to>
      <xdr:col>77</xdr:col>
      <xdr:colOff>400050</xdr:colOff>
      <xdr:row>32</xdr:row>
      <xdr:rowOff>19050</xdr:rowOff>
    </xdr:to>
    <xdr:sp>
      <xdr:nvSpPr>
        <xdr:cNvPr id="54" name="Tekstboks 119"/>
        <xdr:cNvSpPr txBox="1">
          <a:spLocks noChangeArrowheads="1"/>
        </xdr:cNvSpPr>
      </xdr:nvSpPr>
      <xdr:spPr>
        <a:xfrm>
          <a:off x="19297650" y="9239250"/>
          <a:ext cx="552450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Herning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Games</a:t>
          </a:r>
        </a:p>
      </xdr:txBody>
    </xdr:sp>
    <xdr:clientData/>
  </xdr:twoCellAnchor>
  <xdr:twoCellAnchor>
    <xdr:from>
      <xdr:col>76</xdr:col>
      <xdr:colOff>895350</xdr:colOff>
      <xdr:row>28</xdr:row>
      <xdr:rowOff>266700</xdr:rowOff>
    </xdr:from>
    <xdr:to>
      <xdr:col>76</xdr:col>
      <xdr:colOff>1638300</xdr:colOff>
      <xdr:row>30</xdr:row>
      <xdr:rowOff>180975</xdr:rowOff>
    </xdr:to>
    <xdr:sp>
      <xdr:nvSpPr>
        <xdr:cNvPr id="55" name="Tekstboks 129"/>
        <xdr:cNvSpPr txBox="1">
          <a:spLocks noChangeArrowheads="1"/>
        </xdr:cNvSpPr>
      </xdr:nvSpPr>
      <xdr:spPr>
        <a:xfrm>
          <a:off x="18345150" y="8543925"/>
          <a:ext cx="742950" cy="5429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Open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77</xdr:col>
      <xdr:colOff>619125</xdr:colOff>
      <xdr:row>30</xdr:row>
      <xdr:rowOff>171450</xdr:rowOff>
    </xdr:from>
    <xdr:to>
      <xdr:col>77</xdr:col>
      <xdr:colOff>1400175</xdr:colOff>
      <xdr:row>32</xdr:row>
      <xdr:rowOff>85725</xdr:rowOff>
    </xdr:to>
    <xdr:sp>
      <xdr:nvSpPr>
        <xdr:cNvPr id="56" name="Tekstboks 139"/>
        <xdr:cNvSpPr txBox="1">
          <a:spLocks noChangeArrowheads="1"/>
        </xdr:cNvSpPr>
      </xdr:nvSpPr>
      <xdr:spPr>
        <a:xfrm>
          <a:off x="20069175" y="9077325"/>
          <a:ext cx="781050" cy="5429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Eurotrack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Fr.berg</a:t>
          </a:r>
        </a:p>
      </xdr:txBody>
    </xdr:sp>
    <xdr:clientData/>
  </xdr:twoCellAnchor>
  <xdr:twoCellAnchor>
    <xdr:from>
      <xdr:col>77</xdr:col>
      <xdr:colOff>647700</xdr:colOff>
      <xdr:row>28</xdr:row>
      <xdr:rowOff>238125</xdr:rowOff>
    </xdr:from>
    <xdr:to>
      <xdr:col>77</xdr:col>
      <xdr:colOff>1390650</xdr:colOff>
      <xdr:row>30</xdr:row>
      <xdr:rowOff>152400</xdr:rowOff>
    </xdr:to>
    <xdr:sp>
      <xdr:nvSpPr>
        <xdr:cNvPr id="57" name="Tekstboks 140"/>
        <xdr:cNvSpPr txBox="1">
          <a:spLocks noChangeArrowheads="1"/>
        </xdr:cNvSpPr>
      </xdr:nvSpPr>
      <xdr:spPr>
        <a:xfrm>
          <a:off x="20097750" y="8515350"/>
          <a:ext cx="742950" cy="5429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76</xdr:col>
      <xdr:colOff>38100</xdr:colOff>
      <xdr:row>28</xdr:row>
      <xdr:rowOff>285750</xdr:rowOff>
    </xdr:from>
    <xdr:to>
      <xdr:col>76</xdr:col>
      <xdr:colOff>790575</xdr:colOff>
      <xdr:row>30</xdr:row>
      <xdr:rowOff>190500</xdr:rowOff>
    </xdr:to>
    <xdr:sp>
      <xdr:nvSpPr>
        <xdr:cNvPr id="58" name="Tekstboks 154"/>
        <xdr:cNvSpPr txBox="1">
          <a:spLocks noChangeArrowheads="1"/>
        </xdr:cNvSpPr>
      </xdr:nvSpPr>
      <xdr:spPr>
        <a:xfrm>
          <a:off x="17487900" y="8562975"/>
          <a:ext cx="752475" cy="5334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Afslutnings-stævne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12</xdr:col>
      <xdr:colOff>133350</xdr:colOff>
      <xdr:row>1</xdr:row>
      <xdr:rowOff>57150</xdr:rowOff>
    </xdr:from>
    <xdr:to>
      <xdr:col>14</xdr:col>
      <xdr:colOff>133350</xdr:colOff>
      <xdr:row>3</xdr:row>
      <xdr:rowOff>95250</xdr:rowOff>
    </xdr:to>
    <xdr:sp>
      <xdr:nvSpPr>
        <xdr:cNvPr id="59" name="Tekstboks 104"/>
        <xdr:cNvSpPr txBox="1">
          <a:spLocks noChangeArrowheads="1"/>
        </xdr:cNvSpPr>
      </xdr:nvSpPr>
      <xdr:spPr>
        <a:xfrm>
          <a:off x="2876550" y="219075"/>
          <a:ext cx="695325" cy="4476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Indoor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?? (???)</a:t>
          </a:r>
        </a:p>
      </xdr:txBody>
    </xdr:sp>
    <xdr:clientData/>
  </xdr:twoCellAnchor>
  <xdr:twoCellAnchor>
    <xdr:from>
      <xdr:col>20</xdr:col>
      <xdr:colOff>133350</xdr:colOff>
      <xdr:row>1</xdr:row>
      <xdr:rowOff>133350</xdr:rowOff>
    </xdr:from>
    <xdr:to>
      <xdr:col>24</xdr:col>
      <xdr:colOff>228600</xdr:colOff>
      <xdr:row>3</xdr:row>
      <xdr:rowOff>47625</xdr:rowOff>
    </xdr:to>
    <xdr:sp>
      <xdr:nvSpPr>
        <xdr:cNvPr id="60" name="Tekstboks 158"/>
        <xdr:cNvSpPr txBox="1">
          <a:spLocks noChangeArrowheads="1"/>
        </xdr:cNvSpPr>
      </xdr:nvSpPr>
      <xdr:spPr>
        <a:xfrm>
          <a:off x="4943475" y="295275"/>
          <a:ext cx="771525" cy="3238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World Relay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(JAM)</a:t>
          </a:r>
        </a:p>
      </xdr:txBody>
    </xdr:sp>
    <xdr:clientData/>
  </xdr:twoCellAnchor>
  <xdr:twoCellAnchor>
    <xdr:from>
      <xdr:col>30</xdr:col>
      <xdr:colOff>381000</xdr:colOff>
      <xdr:row>26</xdr:row>
      <xdr:rowOff>38100</xdr:rowOff>
    </xdr:from>
    <xdr:to>
      <xdr:col>32</xdr:col>
      <xdr:colOff>161925</xdr:colOff>
      <xdr:row>27</xdr:row>
      <xdr:rowOff>285750</xdr:rowOff>
    </xdr:to>
    <xdr:sp>
      <xdr:nvSpPr>
        <xdr:cNvPr id="61" name="Tekstboks 101"/>
        <xdr:cNvSpPr txBox="1">
          <a:spLocks noChangeArrowheads="1"/>
        </xdr:cNvSpPr>
      </xdr:nvSpPr>
      <xdr:spPr>
        <a:xfrm>
          <a:off x="7239000" y="7686675"/>
          <a:ext cx="476250" cy="561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Kval.</a:t>
          </a:r>
        </a:p>
      </xdr:txBody>
    </xdr:sp>
    <xdr:clientData/>
  </xdr:twoCellAnchor>
  <xdr:twoCellAnchor>
    <xdr:from>
      <xdr:col>54</xdr:col>
      <xdr:colOff>28575</xdr:colOff>
      <xdr:row>9</xdr:row>
      <xdr:rowOff>0</xdr:rowOff>
    </xdr:from>
    <xdr:to>
      <xdr:col>56</xdr:col>
      <xdr:colOff>161925</xdr:colOff>
      <xdr:row>10</xdr:row>
      <xdr:rowOff>9525</xdr:rowOff>
    </xdr:to>
    <xdr:sp>
      <xdr:nvSpPr>
        <xdr:cNvPr id="62" name="Tekstboks 103"/>
        <xdr:cNvSpPr txBox="1">
          <a:spLocks noChangeArrowheads="1"/>
        </xdr:cNvSpPr>
      </xdr:nvSpPr>
      <xdr:spPr>
        <a:xfrm>
          <a:off x="12372975" y="2305050"/>
          <a:ext cx="828675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DT-kval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77</xdr:col>
      <xdr:colOff>361950</xdr:colOff>
      <xdr:row>32</xdr:row>
      <xdr:rowOff>219075</xdr:rowOff>
    </xdr:from>
    <xdr:to>
      <xdr:col>77</xdr:col>
      <xdr:colOff>1200150</xdr:colOff>
      <xdr:row>33</xdr:row>
      <xdr:rowOff>228600</xdr:rowOff>
    </xdr:to>
    <xdr:sp>
      <xdr:nvSpPr>
        <xdr:cNvPr id="63" name="Tekstboks 153"/>
        <xdr:cNvSpPr txBox="1">
          <a:spLocks noChangeArrowheads="1"/>
        </xdr:cNvSpPr>
      </xdr:nvSpPr>
      <xdr:spPr>
        <a:xfrm>
          <a:off x="19812000" y="9753600"/>
          <a:ext cx="838200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Felttest Øst</a:t>
          </a:r>
        </a:p>
      </xdr:txBody>
    </xdr:sp>
    <xdr:clientData/>
  </xdr:twoCellAnchor>
  <xdr:twoCellAnchor>
    <xdr:from>
      <xdr:col>78</xdr:col>
      <xdr:colOff>400050</xdr:colOff>
      <xdr:row>33</xdr:row>
      <xdr:rowOff>19050</xdr:rowOff>
    </xdr:from>
    <xdr:to>
      <xdr:col>79</xdr:col>
      <xdr:colOff>542925</xdr:colOff>
      <xdr:row>34</xdr:row>
      <xdr:rowOff>123825</xdr:rowOff>
    </xdr:to>
    <xdr:sp>
      <xdr:nvSpPr>
        <xdr:cNvPr id="64" name="Tekstboks 160"/>
        <xdr:cNvSpPr txBox="1">
          <a:spLocks noChangeArrowheads="1"/>
        </xdr:cNvSpPr>
      </xdr:nvSpPr>
      <xdr:spPr>
        <a:xfrm>
          <a:off x="21364575" y="9867900"/>
          <a:ext cx="790575" cy="4191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15-16.nov EKCV-saml</a:t>
          </a:r>
        </a:p>
      </xdr:txBody>
    </xdr:sp>
    <xdr:clientData/>
  </xdr:twoCellAnchor>
  <xdr:twoCellAnchor>
    <xdr:from>
      <xdr:col>78</xdr:col>
      <xdr:colOff>123825</xdr:colOff>
      <xdr:row>34</xdr:row>
      <xdr:rowOff>266700</xdr:rowOff>
    </xdr:from>
    <xdr:to>
      <xdr:col>79</xdr:col>
      <xdr:colOff>323850</xdr:colOff>
      <xdr:row>35</xdr:row>
      <xdr:rowOff>266700</xdr:rowOff>
    </xdr:to>
    <xdr:sp>
      <xdr:nvSpPr>
        <xdr:cNvPr id="65" name="Tekstboks 161"/>
        <xdr:cNvSpPr txBox="1">
          <a:spLocks noChangeArrowheads="1"/>
        </xdr:cNvSpPr>
      </xdr:nvSpPr>
      <xdr:spPr>
        <a:xfrm>
          <a:off x="21088350" y="10429875"/>
          <a:ext cx="847725" cy="3143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11.dec Felttest Vest</a:t>
          </a:r>
        </a:p>
      </xdr:txBody>
    </xdr:sp>
    <xdr:clientData/>
  </xdr:twoCellAnchor>
  <xdr:twoCellAnchor>
    <xdr:from>
      <xdr:col>77</xdr:col>
      <xdr:colOff>190500</xdr:colOff>
      <xdr:row>6</xdr:row>
      <xdr:rowOff>161925</xdr:rowOff>
    </xdr:from>
    <xdr:to>
      <xdr:col>77</xdr:col>
      <xdr:colOff>657225</xdr:colOff>
      <xdr:row>8</xdr:row>
      <xdr:rowOff>161925</xdr:rowOff>
    </xdr:to>
    <xdr:sp>
      <xdr:nvSpPr>
        <xdr:cNvPr id="66" name="Tekstboks 163"/>
        <xdr:cNvSpPr txBox="1">
          <a:spLocks noChangeArrowheads="1"/>
        </xdr:cNvSpPr>
      </xdr:nvSpPr>
      <xdr:spPr>
        <a:xfrm>
          <a:off x="19640550" y="1524000"/>
          <a:ext cx="466725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76</xdr:col>
      <xdr:colOff>1219200</xdr:colOff>
      <xdr:row>6</xdr:row>
      <xdr:rowOff>171450</xdr:rowOff>
    </xdr:from>
    <xdr:to>
      <xdr:col>77</xdr:col>
      <xdr:colOff>180975</xdr:colOff>
      <xdr:row>7</xdr:row>
      <xdr:rowOff>161925</xdr:rowOff>
    </xdr:to>
    <xdr:sp>
      <xdr:nvSpPr>
        <xdr:cNvPr id="67" name="Tekstboks 165"/>
        <xdr:cNvSpPr txBox="1">
          <a:spLocks noChangeArrowheads="1"/>
        </xdr:cNvSpPr>
      </xdr:nvSpPr>
      <xdr:spPr>
        <a:xfrm>
          <a:off x="18669000" y="1533525"/>
          <a:ext cx="962025" cy="30480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Øst Landevej Ungdom </a:t>
          </a:r>
        </a:p>
      </xdr:txBody>
    </xdr:sp>
    <xdr:clientData/>
  </xdr:twoCellAnchor>
  <xdr:twoCellAnchor>
    <xdr:from>
      <xdr:col>76</xdr:col>
      <xdr:colOff>38100</xdr:colOff>
      <xdr:row>30</xdr:row>
      <xdr:rowOff>219075</xdr:rowOff>
    </xdr:from>
    <xdr:to>
      <xdr:col>76</xdr:col>
      <xdr:colOff>781050</xdr:colOff>
      <xdr:row>32</xdr:row>
      <xdr:rowOff>142875</xdr:rowOff>
    </xdr:to>
    <xdr:sp>
      <xdr:nvSpPr>
        <xdr:cNvPr id="68" name="Tekstboks 111"/>
        <xdr:cNvSpPr txBox="1">
          <a:spLocks noChangeArrowheads="1"/>
        </xdr:cNvSpPr>
      </xdr:nvSpPr>
      <xdr:spPr>
        <a:xfrm>
          <a:off x="17487900" y="9124950"/>
          <a:ext cx="742950" cy="5524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Kastestævne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54</xdr:col>
      <xdr:colOff>238125</xdr:colOff>
      <xdr:row>22</xdr:row>
      <xdr:rowOff>304800</xdr:rowOff>
    </xdr:from>
    <xdr:to>
      <xdr:col>56</xdr:col>
      <xdr:colOff>152400</xdr:colOff>
      <xdr:row>24</xdr:row>
      <xdr:rowOff>9525</xdr:rowOff>
    </xdr:to>
    <xdr:sp>
      <xdr:nvSpPr>
        <xdr:cNvPr id="69" name="Tekstboks 166"/>
        <xdr:cNvSpPr txBox="1">
          <a:spLocks noChangeArrowheads="1"/>
        </xdr:cNvSpPr>
      </xdr:nvSpPr>
      <xdr:spPr>
        <a:xfrm>
          <a:off x="12582525" y="6696075"/>
          <a:ext cx="609600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18</xdr:col>
      <xdr:colOff>161925</xdr:colOff>
      <xdr:row>0</xdr:row>
      <xdr:rowOff>104775</xdr:rowOff>
    </xdr:from>
    <xdr:to>
      <xdr:col>20</xdr:col>
      <xdr:colOff>123825</xdr:colOff>
      <xdr:row>4</xdr:row>
      <xdr:rowOff>57150</xdr:rowOff>
    </xdr:to>
    <xdr:sp>
      <xdr:nvSpPr>
        <xdr:cNvPr id="70" name="Tekstboks 167"/>
        <xdr:cNvSpPr txBox="1">
          <a:spLocks noChangeArrowheads="1"/>
        </xdr:cNvSpPr>
      </xdr:nvSpPr>
      <xdr:spPr>
        <a:xfrm>
          <a:off x="4276725" y="104775"/>
          <a:ext cx="657225" cy="685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NMACi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(ICE)</a:t>
          </a:r>
        </a:p>
      </xdr:txBody>
    </xdr:sp>
    <xdr:clientData/>
  </xdr:twoCellAnchor>
  <xdr:twoCellAnchor>
    <xdr:from>
      <xdr:col>78</xdr:col>
      <xdr:colOff>400050</xdr:colOff>
      <xdr:row>27</xdr:row>
      <xdr:rowOff>85725</xdr:rowOff>
    </xdr:from>
    <xdr:to>
      <xdr:col>79</xdr:col>
      <xdr:colOff>600075</xdr:colOff>
      <xdr:row>28</xdr:row>
      <xdr:rowOff>95250</xdr:rowOff>
    </xdr:to>
    <xdr:sp>
      <xdr:nvSpPr>
        <xdr:cNvPr id="71" name="Tekstboks 168"/>
        <xdr:cNvSpPr txBox="1">
          <a:spLocks noChangeArrowheads="1"/>
        </xdr:cNvSpPr>
      </xdr:nvSpPr>
      <xdr:spPr>
        <a:xfrm>
          <a:off x="21364575" y="8048625"/>
          <a:ext cx="847725" cy="3238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Cross Ch. 6</a:t>
          </a:r>
        </a:p>
      </xdr:txBody>
    </xdr:sp>
    <xdr:clientData/>
  </xdr:twoCellAnchor>
  <xdr:twoCellAnchor>
    <xdr:from>
      <xdr:col>78</xdr:col>
      <xdr:colOff>533400</xdr:colOff>
      <xdr:row>24</xdr:row>
      <xdr:rowOff>104775</xdr:rowOff>
    </xdr:from>
    <xdr:to>
      <xdr:col>79</xdr:col>
      <xdr:colOff>714375</xdr:colOff>
      <xdr:row>25</xdr:row>
      <xdr:rowOff>104775</xdr:rowOff>
    </xdr:to>
    <xdr:sp>
      <xdr:nvSpPr>
        <xdr:cNvPr id="72" name="Tekstboks 169"/>
        <xdr:cNvSpPr txBox="1">
          <a:spLocks noChangeArrowheads="1"/>
        </xdr:cNvSpPr>
      </xdr:nvSpPr>
      <xdr:spPr>
        <a:xfrm>
          <a:off x="21497925" y="7124700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Cross Ch.4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Kort X</a:t>
          </a:r>
        </a:p>
      </xdr:txBody>
    </xdr:sp>
    <xdr:clientData/>
  </xdr:twoCellAnchor>
  <xdr:twoCellAnchor>
    <xdr:from>
      <xdr:col>78</xdr:col>
      <xdr:colOff>447675</xdr:colOff>
      <xdr:row>21</xdr:row>
      <xdr:rowOff>114300</xdr:rowOff>
    </xdr:from>
    <xdr:to>
      <xdr:col>79</xdr:col>
      <xdr:colOff>628650</xdr:colOff>
      <xdr:row>22</xdr:row>
      <xdr:rowOff>114300</xdr:rowOff>
    </xdr:to>
    <xdr:sp>
      <xdr:nvSpPr>
        <xdr:cNvPr id="73" name="Tekstboks 171"/>
        <xdr:cNvSpPr txBox="1">
          <a:spLocks noChangeArrowheads="1"/>
        </xdr:cNvSpPr>
      </xdr:nvSpPr>
      <xdr:spPr>
        <a:xfrm>
          <a:off x="21412200" y="6191250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Cross Ch.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NMX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udtag</a:t>
          </a:r>
        </a:p>
      </xdr:txBody>
    </xdr:sp>
    <xdr:clientData/>
  </xdr:twoCellAnchor>
  <xdr:twoCellAnchor>
    <xdr:from>
      <xdr:col>78</xdr:col>
      <xdr:colOff>457200</xdr:colOff>
      <xdr:row>26</xdr:row>
      <xdr:rowOff>19050</xdr:rowOff>
    </xdr:from>
    <xdr:to>
      <xdr:col>79</xdr:col>
      <xdr:colOff>657225</xdr:colOff>
      <xdr:row>27</xdr:row>
      <xdr:rowOff>0</xdr:rowOff>
    </xdr:to>
    <xdr:sp>
      <xdr:nvSpPr>
        <xdr:cNvPr id="74" name="Tekstboks 172"/>
        <xdr:cNvSpPr txBox="1">
          <a:spLocks noChangeArrowheads="1"/>
        </xdr:cNvSpPr>
      </xdr:nvSpPr>
      <xdr:spPr>
        <a:xfrm>
          <a:off x="21421725" y="7667625"/>
          <a:ext cx="847725" cy="2952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Cross Ch. 5</a:t>
          </a:r>
        </a:p>
      </xdr:txBody>
    </xdr:sp>
    <xdr:clientData/>
  </xdr:twoCellAnchor>
  <xdr:twoCellAnchor>
    <xdr:from>
      <xdr:col>78</xdr:col>
      <xdr:colOff>542925</xdr:colOff>
      <xdr:row>23</xdr:row>
      <xdr:rowOff>57150</xdr:rowOff>
    </xdr:from>
    <xdr:to>
      <xdr:col>79</xdr:col>
      <xdr:colOff>733425</xdr:colOff>
      <xdr:row>24</xdr:row>
      <xdr:rowOff>57150</xdr:rowOff>
    </xdr:to>
    <xdr:sp>
      <xdr:nvSpPr>
        <xdr:cNvPr id="75" name="Tekstboks 173"/>
        <xdr:cNvSpPr txBox="1">
          <a:spLocks noChangeArrowheads="1"/>
        </xdr:cNvSpPr>
      </xdr:nvSpPr>
      <xdr:spPr>
        <a:xfrm>
          <a:off x="21507450" y="6762750"/>
          <a:ext cx="838200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Cross Ch.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Lang X</a:t>
          </a:r>
        </a:p>
      </xdr:txBody>
    </xdr:sp>
    <xdr:clientData/>
  </xdr:twoCellAnchor>
  <xdr:twoCellAnchor>
    <xdr:from>
      <xdr:col>78</xdr:col>
      <xdr:colOff>476250</xdr:colOff>
      <xdr:row>19</xdr:row>
      <xdr:rowOff>247650</xdr:rowOff>
    </xdr:from>
    <xdr:to>
      <xdr:col>79</xdr:col>
      <xdr:colOff>657225</xdr:colOff>
      <xdr:row>20</xdr:row>
      <xdr:rowOff>257175</xdr:rowOff>
    </xdr:to>
    <xdr:sp>
      <xdr:nvSpPr>
        <xdr:cNvPr id="76" name="Tekstboks 174"/>
        <xdr:cNvSpPr txBox="1">
          <a:spLocks noChangeArrowheads="1"/>
        </xdr:cNvSpPr>
      </xdr:nvSpPr>
      <xdr:spPr>
        <a:xfrm>
          <a:off x="21440775" y="5695950"/>
          <a:ext cx="828675" cy="3238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Cross Ch. 2</a:t>
          </a:r>
        </a:p>
      </xdr:txBody>
    </xdr:sp>
    <xdr:clientData/>
  </xdr:twoCellAnchor>
  <xdr:twoCellAnchor>
    <xdr:from>
      <xdr:col>78</xdr:col>
      <xdr:colOff>266700</xdr:colOff>
      <xdr:row>28</xdr:row>
      <xdr:rowOff>152400</xdr:rowOff>
    </xdr:from>
    <xdr:to>
      <xdr:col>79</xdr:col>
      <xdr:colOff>600075</xdr:colOff>
      <xdr:row>29</xdr:row>
      <xdr:rowOff>133350</xdr:rowOff>
    </xdr:to>
    <xdr:sp>
      <xdr:nvSpPr>
        <xdr:cNvPr id="77" name="Tekstboks 157"/>
        <xdr:cNvSpPr txBox="1">
          <a:spLocks noChangeArrowheads="1"/>
        </xdr:cNvSpPr>
      </xdr:nvSpPr>
      <xdr:spPr>
        <a:xfrm>
          <a:off x="21231225" y="8429625"/>
          <a:ext cx="981075" cy="295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½-M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Cardiff (GBR)</a:t>
          </a:r>
        </a:p>
      </xdr:txBody>
    </xdr:sp>
    <xdr:clientData/>
  </xdr:twoCellAnchor>
  <xdr:twoCellAnchor>
    <xdr:from>
      <xdr:col>78</xdr:col>
      <xdr:colOff>314325</xdr:colOff>
      <xdr:row>17</xdr:row>
      <xdr:rowOff>114300</xdr:rowOff>
    </xdr:from>
    <xdr:to>
      <xdr:col>79</xdr:col>
      <xdr:colOff>561975</xdr:colOff>
      <xdr:row>19</xdr:row>
      <xdr:rowOff>142875</xdr:rowOff>
    </xdr:to>
    <xdr:sp>
      <xdr:nvSpPr>
        <xdr:cNvPr id="78" name="Tekstboks 157"/>
        <xdr:cNvSpPr txBox="1">
          <a:spLocks noChangeArrowheads="1"/>
        </xdr:cNvSpPr>
      </xdr:nvSpPr>
      <xdr:spPr>
        <a:xfrm>
          <a:off x="21278850" y="4933950"/>
          <a:ext cx="895350" cy="657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World Cup kapgang (Cheboksary)</a:t>
          </a:r>
        </a:p>
      </xdr:txBody>
    </xdr:sp>
    <xdr:clientData/>
  </xdr:twoCellAnchor>
  <xdr:twoCellAnchor>
    <xdr:from>
      <xdr:col>42</xdr:col>
      <xdr:colOff>381000</xdr:colOff>
      <xdr:row>28</xdr:row>
      <xdr:rowOff>85725</xdr:rowOff>
    </xdr:from>
    <xdr:to>
      <xdr:col>44</xdr:col>
      <xdr:colOff>161925</xdr:colOff>
      <xdr:row>36</xdr:row>
      <xdr:rowOff>66675</xdr:rowOff>
    </xdr:to>
    <xdr:sp>
      <xdr:nvSpPr>
        <xdr:cNvPr id="79" name="Tekstboks 175"/>
        <xdr:cNvSpPr txBox="1">
          <a:spLocks noChangeArrowheads="1"/>
        </xdr:cNvSpPr>
      </xdr:nvSpPr>
      <xdr:spPr>
        <a:xfrm>
          <a:off x="9982200" y="8362950"/>
          <a:ext cx="476250" cy="2495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EOYF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Banska Bystra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(SLV)</a:t>
          </a:r>
        </a:p>
      </xdr:txBody>
    </xdr:sp>
    <xdr:clientData/>
  </xdr:twoCellAnchor>
  <xdr:twoCellAnchor>
    <xdr:from>
      <xdr:col>46</xdr:col>
      <xdr:colOff>133350</xdr:colOff>
      <xdr:row>12</xdr:row>
      <xdr:rowOff>228600</xdr:rowOff>
    </xdr:from>
    <xdr:to>
      <xdr:col>48</xdr:col>
      <xdr:colOff>428625</xdr:colOff>
      <xdr:row>25</xdr:row>
      <xdr:rowOff>219075</xdr:rowOff>
    </xdr:to>
    <xdr:sp>
      <xdr:nvSpPr>
        <xdr:cNvPr id="80" name="Tekstboks 32"/>
        <xdr:cNvSpPr txBox="1">
          <a:spLocks noChangeArrowheads="1"/>
        </xdr:cNvSpPr>
      </xdr:nvSpPr>
      <xdr:spPr>
        <a:xfrm>
          <a:off x="10858500" y="3476625"/>
          <a:ext cx="542925" cy="407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Univers-iade Chengdu (CHN)</a:t>
          </a:r>
        </a:p>
      </xdr:txBody>
    </xdr:sp>
    <xdr:clientData/>
  </xdr:twoCellAnchor>
  <xdr:twoCellAnchor>
    <xdr:from>
      <xdr:col>17</xdr:col>
      <xdr:colOff>0</xdr:colOff>
      <xdr:row>24</xdr:row>
      <xdr:rowOff>19050</xdr:rowOff>
    </xdr:from>
    <xdr:to>
      <xdr:col>20</xdr:col>
      <xdr:colOff>171450</xdr:colOff>
      <xdr:row>24</xdr:row>
      <xdr:rowOff>295275</xdr:rowOff>
    </xdr:to>
    <xdr:sp>
      <xdr:nvSpPr>
        <xdr:cNvPr id="81" name="Tekstboks 158"/>
        <xdr:cNvSpPr txBox="1">
          <a:spLocks noChangeArrowheads="1"/>
        </xdr:cNvSpPr>
      </xdr:nvSpPr>
      <xdr:spPr>
        <a:xfrm>
          <a:off x="4114800" y="7038975"/>
          <a:ext cx="866775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VMX, Bathurst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(AUS)</a:t>
          </a:r>
        </a:p>
      </xdr:txBody>
    </xdr:sp>
    <xdr:clientData/>
  </xdr:twoCellAnchor>
  <xdr:twoCellAnchor>
    <xdr:from>
      <xdr:col>76</xdr:col>
      <xdr:colOff>95250</xdr:colOff>
      <xdr:row>13</xdr:row>
      <xdr:rowOff>95250</xdr:rowOff>
    </xdr:from>
    <xdr:to>
      <xdr:col>76</xdr:col>
      <xdr:colOff>781050</xdr:colOff>
      <xdr:row>15</xdr:row>
      <xdr:rowOff>47625</xdr:rowOff>
    </xdr:to>
    <xdr:sp>
      <xdr:nvSpPr>
        <xdr:cNvPr id="82" name="Tekstboks 31"/>
        <xdr:cNvSpPr txBox="1">
          <a:spLocks noChangeArrowheads="1"/>
        </xdr:cNvSpPr>
      </xdr:nvSpPr>
      <xdr:spPr>
        <a:xfrm>
          <a:off x="17545050" y="3657600"/>
          <a:ext cx="685800" cy="581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Cup mangekamp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54</xdr:col>
      <xdr:colOff>190500</xdr:colOff>
      <xdr:row>0</xdr:row>
      <xdr:rowOff>0</xdr:rowOff>
    </xdr:from>
    <xdr:to>
      <xdr:col>56</xdr:col>
      <xdr:colOff>104775</xdr:colOff>
      <xdr:row>4</xdr:row>
      <xdr:rowOff>257175</xdr:rowOff>
    </xdr:to>
    <xdr:sp>
      <xdr:nvSpPr>
        <xdr:cNvPr id="83" name="Tekstboks 18"/>
        <xdr:cNvSpPr txBox="1">
          <a:spLocks noChangeArrowheads="1"/>
        </xdr:cNvSpPr>
      </xdr:nvSpPr>
      <xdr:spPr>
        <a:xfrm>
          <a:off x="12534900" y="0"/>
          <a:ext cx="60960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EMACS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Tampere/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Pombal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390525</xdr:colOff>
      <xdr:row>9</xdr:row>
      <xdr:rowOff>76200</xdr:rowOff>
    </xdr:from>
    <xdr:to>
      <xdr:col>20</xdr:col>
      <xdr:colOff>171450</xdr:colOff>
      <xdr:row>11</xdr:row>
      <xdr:rowOff>285750</xdr:rowOff>
    </xdr:to>
    <xdr:sp>
      <xdr:nvSpPr>
        <xdr:cNvPr id="84" name="Tekstboks 159"/>
        <xdr:cNvSpPr txBox="1">
          <a:spLocks noChangeArrowheads="1"/>
        </xdr:cNvSpPr>
      </xdr:nvSpPr>
      <xdr:spPr>
        <a:xfrm>
          <a:off x="4505325" y="2381250"/>
          <a:ext cx="47625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Inde Tourun (POL)</a:t>
          </a:r>
        </a:p>
      </xdr:txBody>
    </xdr:sp>
    <xdr:clientData/>
  </xdr:twoCellAnchor>
  <xdr:twoCellAnchor>
    <xdr:from>
      <xdr:col>42</xdr:col>
      <xdr:colOff>371475</xdr:colOff>
      <xdr:row>12</xdr:row>
      <xdr:rowOff>76200</xdr:rowOff>
    </xdr:from>
    <xdr:to>
      <xdr:col>44</xdr:col>
      <xdr:colOff>161925</xdr:colOff>
      <xdr:row>15</xdr:row>
      <xdr:rowOff>247650</xdr:rowOff>
    </xdr:to>
    <xdr:sp>
      <xdr:nvSpPr>
        <xdr:cNvPr id="85" name="Tekstboks 175"/>
        <xdr:cNvSpPr txBox="1">
          <a:spLocks noChangeArrowheads="1"/>
        </xdr:cNvSpPr>
      </xdr:nvSpPr>
      <xdr:spPr>
        <a:xfrm>
          <a:off x="9972675" y="3324225"/>
          <a:ext cx="485775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Bergen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(NOR)</a:t>
          </a:r>
        </a:p>
      </xdr:txBody>
    </xdr:sp>
    <xdr:clientData/>
  </xdr:twoCellAnchor>
  <xdr:twoCellAnchor>
    <xdr:from>
      <xdr:col>42</xdr:col>
      <xdr:colOff>371475</xdr:colOff>
      <xdr:row>19</xdr:row>
      <xdr:rowOff>85725</xdr:rowOff>
    </xdr:from>
    <xdr:to>
      <xdr:col>44</xdr:col>
      <xdr:colOff>161925</xdr:colOff>
      <xdr:row>22</xdr:row>
      <xdr:rowOff>276225</xdr:rowOff>
    </xdr:to>
    <xdr:sp>
      <xdr:nvSpPr>
        <xdr:cNvPr id="86" name="Tekstboks 175"/>
        <xdr:cNvSpPr txBox="1">
          <a:spLocks noChangeArrowheads="1"/>
        </xdr:cNvSpPr>
      </xdr:nvSpPr>
      <xdr:spPr>
        <a:xfrm>
          <a:off x="9972675" y="5534025"/>
          <a:ext cx="485775" cy="1133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Tallin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(EST)</a:t>
          </a:r>
        </a:p>
      </xdr:txBody>
    </xdr:sp>
    <xdr:clientData/>
  </xdr:twoCellAnchor>
  <xdr:twoCellAnchor>
    <xdr:from>
      <xdr:col>76</xdr:col>
      <xdr:colOff>714375</xdr:colOff>
      <xdr:row>16</xdr:row>
      <xdr:rowOff>28575</xdr:rowOff>
    </xdr:from>
    <xdr:to>
      <xdr:col>76</xdr:col>
      <xdr:colOff>1381125</xdr:colOff>
      <xdr:row>17</xdr:row>
      <xdr:rowOff>19050</xdr:rowOff>
    </xdr:to>
    <xdr:sp>
      <xdr:nvSpPr>
        <xdr:cNvPr id="87" name="Tekstboks 31"/>
        <xdr:cNvSpPr txBox="1">
          <a:spLocks noChangeArrowheads="1"/>
        </xdr:cNvSpPr>
      </xdr:nvSpPr>
      <xdr:spPr>
        <a:xfrm>
          <a:off x="18164175" y="4533900"/>
          <a:ext cx="6667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Junior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12</xdr:col>
      <xdr:colOff>247650</xdr:colOff>
      <xdr:row>16</xdr:row>
      <xdr:rowOff>285750</xdr:rowOff>
    </xdr:from>
    <xdr:to>
      <xdr:col>14</xdr:col>
      <xdr:colOff>161925</xdr:colOff>
      <xdr:row>18</xdr:row>
      <xdr:rowOff>285750</xdr:rowOff>
    </xdr:to>
    <xdr:sp>
      <xdr:nvSpPr>
        <xdr:cNvPr id="88" name="Tekstboks 109"/>
        <xdr:cNvSpPr txBox="1">
          <a:spLocks noChangeArrowheads="1"/>
        </xdr:cNvSpPr>
      </xdr:nvSpPr>
      <xdr:spPr>
        <a:xfrm>
          <a:off x="2990850" y="4791075"/>
          <a:ext cx="609600" cy="628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 inde Mange-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24</xdr:col>
      <xdr:colOff>247650</xdr:colOff>
      <xdr:row>10</xdr:row>
      <xdr:rowOff>114300</xdr:rowOff>
    </xdr:from>
    <xdr:to>
      <xdr:col>26</xdr:col>
      <xdr:colOff>161925</xdr:colOff>
      <xdr:row>16</xdr:row>
      <xdr:rowOff>257175</xdr:rowOff>
    </xdr:to>
    <xdr:sp>
      <xdr:nvSpPr>
        <xdr:cNvPr id="89" name="Tekstboks 32"/>
        <xdr:cNvSpPr txBox="1">
          <a:spLocks noChangeArrowheads="1"/>
        </xdr:cNvSpPr>
      </xdr:nvSpPr>
      <xdr:spPr>
        <a:xfrm>
          <a:off x="5734050" y="2733675"/>
          <a:ext cx="609600" cy="2028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WMACSi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Edmonton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(CAN)</a:t>
          </a:r>
        </a:p>
      </xdr:txBody>
    </xdr:sp>
    <xdr:clientData/>
  </xdr:twoCellAnchor>
  <xdr:twoCellAnchor>
    <xdr:from>
      <xdr:col>9</xdr:col>
      <xdr:colOff>19050</xdr:colOff>
      <xdr:row>10</xdr:row>
      <xdr:rowOff>295275</xdr:rowOff>
    </xdr:from>
    <xdr:to>
      <xdr:col>12</xdr:col>
      <xdr:colOff>95250</xdr:colOff>
      <xdr:row>11</xdr:row>
      <xdr:rowOff>304800</xdr:rowOff>
    </xdr:to>
    <xdr:sp>
      <xdr:nvSpPr>
        <xdr:cNvPr id="90" name="Tekstboks 6"/>
        <xdr:cNvSpPr txBox="1">
          <a:spLocks noChangeArrowheads="1"/>
        </xdr:cNvSpPr>
      </xdr:nvSpPr>
      <xdr:spPr>
        <a:xfrm>
          <a:off x="2266950" y="2914650"/>
          <a:ext cx="5715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ECCC XC, ?? (???)</a:t>
          </a:r>
        </a:p>
      </xdr:txBody>
    </xdr:sp>
    <xdr:clientData/>
  </xdr:twoCellAnchor>
  <xdr:twoCellAnchor>
    <xdr:from>
      <xdr:col>16</xdr:col>
      <xdr:colOff>228600</xdr:colOff>
      <xdr:row>17</xdr:row>
      <xdr:rowOff>66675</xdr:rowOff>
    </xdr:from>
    <xdr:to>
      <xdr:col>20</xdr:col>
      <xdr:colOff>161925</xdr:colOff>
      <xdr:row>18</xdr:row>
      <xdr:rowOff>257175</xdr:rowOff>
    </xdr:to>
    <xdr:sp>
      <xdr:nvSpPr>
        <xdr:cNvPr id="91" name="Tekstboks 22"/>
        <xdr:cNvSpPr txBox="1">
          <a:spLocks noChangeArrowheads="1"/>
        </xdr:cNvSpPr>
      </xdr:nvSpPr>
      <xdr:spPr>
        <a:xfrm>
          <a:off x="4095750" y="4886325"/>
          <a:ext cx="87630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E-Cup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Throwing Cup Leiria (POR)</a:t>
          </a:r>
        </a:p>
      </xdr:txBody>
    </xdr:sp>
    <xdr:clientData/>
  </xdr:twoCellAnchor>
  <xdr:twoCellAnchor>
    <xdr:from>
      <xdr:col>76</xdr:col>
      <xdr:colOff>142875</xdr:colOff>
      <xdr:row>15</xdr:row>
      <xdr:rowOff>238125</xdr:rowOff>
    </xdr:from>
    <xdr:to>
      <xdr:col>76</xdr:col>
      <xdr:colOff>609600</xdr:colOff>
      <xdr:row>17</xdr:row>
      <xdr:rowOff>114300</xdr:rowOff>
    </xdr:to>
    <xdr:sp>
      <xdr:nvSpPr>
        <xdr:cNvPr id="92" name="Tekstboks 159"/>
        <xdr:cNvSpPr txBox="1">
          <a:spLocks noChangeArrowheads="1"/>
        </xdr:cNvSpPr>
      </xdr:nvSpPr>
      <xdr:spPr>
        <a:xfrm>
          <a:off x="17592675" y="4429125"/>
          <a:ext cx="4667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Bane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30</xdr:col>
      <xdr:colOff>38100</xdr:colOff>
      <xdr:row>19</xdr:row>
      <xdr:rowOff>9525</xdr:rowOff>
    </xdr:from>
    <xdr:to>
      <xdr:col>32</xdr:col>
      <xdr:colOff>171450</xdr:colOff>
      <xdr:row>19</xdr:row>
      <xdr:rowOff>285750</xdr:rowOff>
    </xdr:to>
    <xdr:sp>
      <xdr:nvSpPr>
        <xdr:cNvPr id="93" name="Tekstboks 16"/>
        <xdr:cNvSpPr txBox="1">
          <a:spLocks noChangeArrowheads="1"/>
        </xdr:cNvSpPr>
      </xdr:nvSpPr>
      <xdr:spPr>
        <a:xfrm>
          <a:off x="6896100" y="5457825"/>
          <a:ext cx="8286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E-Cup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10.000m (?)</a:t>
          </a:r>
        </a:p>
      </xdr:txBody>
    </xdr:sp>
    <xdr:clientData/>
  </xdr:twoCellAnchor>
  <xdr:twoCellAnchor>
    <xdr:from>
      <xdr:col>42</xdr:col>
      <xdr:colOff>114300</xdr:colOff>
      <xdr:row>7</xdr:row>
      <xdr:rowOff>9525</xdr:rowOff>
    </xdr:from>
    <xdr:to>
      <xdr:col>44</xdr:col>
      <xdr:colOff>171450</xdr:colOff>
      <xdr:row>7</xdr:row>
      <xdr:rowOff>304800</xdr:rowOff>
    </xdr:to>
    <xdr:sp>
      <xdr:nvSpPr>
        <xdr:cNvPr id="94" name="Tekstboks 138"/>
        <xdr:cNvSpPr txBox="1">
          <a:spLocks noChangeArrowheads="1"/>
        </xdr:cNvSpPr>
      </xdr:nvSpPr>
      <xdr:spPr>
        <a:xfrm>
          <a:off x="9715500" y="1685925"/>
          <a:ext cx="7524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Mountain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Running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??</a:t>
          </a:r>
        </a:p>
      </xdr:txBody>
    </xdr:sp>
    <xdr:clientData/>
  </xdr:twoCellAnchor>
  <xdr:twoCellAnchor>
    <xdr:from>
      <xdr:col>72</xdr:col>
      <xdr:colOff>180975</xdr:colOff>
      <xdr:row>16</xdr:row>
      <xdr:rowOff>0</xdr:rowOff>
    </xdr:from>
    <xdr:to>
      <xdr:col>74</xdr:col>
      <xdr:colOff>152400</xdr:colOff>
      <xdr:row>16</xdr:row>
      <xdr:rowOff>314325</xdr:rowOff>
    </xdr:to>
    <xdr:sp>
      <xdr:nvSpPr>
        <xdr:cNvPr id="95" name="Tekstboks 26"/>
        <xdr:cNvSpPr txBox="1">
          <a:spLocks noChangeArrowheads="1"/>
        </xdr:cNvSpPr>
      </xdr:nvSpPr>
      <xdr:spPr>
        <a:xfrm>
          <a:off x="16640175" y="4505325"/>
          <a:ext cx="6667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Cross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(?)</a:t>
          </a:r>
        </a:p>
      </xdr:txBody>
    </xdr:sp>
    <xdr:clientData/>
  </xdr:twoCellAnchor>
  <xdr:twoCellAnchor>
    <xdr:from>
      <xdr:col>10</xdr:col>
      <xdr:colOff>238125</xdr:colOff>
      <xdr:row>24</xdr:row>
      <xdr:rowOff>38100</xdr:rowOff>
    </xdr:from>
    <xdr:to>
      <xdr:col>14</xdr:col>
      <xdr:colOff>180975</xdr:colOff>
      <xdr:row>25</xdr:row>
      <xdr:rowOff>276225</xdr:rowOff>
    </xdr:to>
    <xdr:sp>
      <xdr:nvSpPr>
        <xdr:cNvPr id="96" name="Tekstboks 94"/>
        <xdr:cNvSpPr txBox="1">
          <a:spLocks noChangeArrowheads="1"/>
        </xdr:cNvSpPr>
      </xdr:nvSpPr>
      <xdr:spPr>
        <a:xfrm>
          <a:off x="2733675" y="7058025"/>
          <a:ext cx="885825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12</xdr:col>
      <xdr:colOff>95250</xdr:colOff>
      <xdr:row>10</xdr:row>
      <xdr:rowOff>47625</xdr:rowOff>
    </xdr:from>
    <xdr:to>
      <xdr:col>14</xdr:col>
      <xdr:colOff>180975</xdr:colOff>
      <xdr:row>11</xdr:row>
      <xdr:rowOff>257175</xdr:rowOff>
    </xdr:to>
    <xdr:sp>
      <xdr:nvSpPr>
        <xdr:cNvPr id="97" name="Tekstboks 93"/>
        <xdr:cNvSpPr txBox="1">
          <a:spLocks noChangeArrowheads="1"/>
        </xdr:cNvSpPr>
      </xdr:nvSpPr>
      <xdr:spPr>
        <a:xfrm>
          <a:off x="2838450" y="2667000"/>
          <a:ext cx="781050" cy="5238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48</xdr:col>
      <xdr:colOff>419100</xdr:colOff>
      <xdr:row>10</xdr:row>
      <xdr:rowOff>123825</xdr:rowOff>
    </xdr:from>
    <xdr:to>
      <xdr:col>50</xdr:col>
      <xdr:colOff>161925</xdr:colOff>
      <xdr:row>19</xdr:row>
      <xdr:rowOff>257175</xdr:rowOff>
    </xdr:to>
    <xdr:sp>
      <xdr:nvSpPr>
        <xdr:cNvPr id="98" name="Tekstboks 98"/>
        <xdr:cNvSpPr txBox="1">
          <a:spLocks noChangeArrowheads="1"/>
        </xdr:cNvSpPr>
      </xdr:nvSpPr>
      <xdr:spPr>
        <a:xfrm>
          <a:off x="11391900" y="2743200"/>
          <a:ext cx="438150" cy="2962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Eugene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(USA)</a:t>
          </a:r>
        </a:p>
      </xdr:txBody>
    </xdr:sp>
    <xdr:clientData/>
  </xdr:twoCellAnchor>
  <xdr:twoCellAnchor>
    <xdr:from>
      <xdr:col>36</xdr:col>
      <xdr:colOff>114300</xdr:colOff>
      <xdr:row>30</xdr:row>
      <xdr:rowOff>38100</xdr:rowOff>
    </xdr:from>
    <xdr:to>
      <xdr:col>38</xdr:col>
      <xdr:colOff>171450</xdr:colOff>
      <xdr:row>31</xdr:row>
      <xdr:rowOff>257175</xdr:rowOff>
    </xdr:to>
    <xdr:sp>
      <xdr:nvSpPr>
        <xdr:cNvPr id="99" name="Tekstboks 102"/>
        <xdr:cNvSpPr txBox="1">
          <a:spLocks noChangeArrowheads="1"/>
        </xdr:cNvSpPr>
      </xdr:nvSpPr>
      <xdr:spPr>
        <a:xfrm>
          <a:off x="8343900" y="8943975"/>
          <a:ext cx="752475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48</xdr:col>
      <xdr:colOff>85725</xdr:colOff>
      <xdr:row>32</xdr:row>
      <xdr:rowOff>47625</xdr:rowOff>
    </xdr:from>
    <xdr:to>
      <xdr:col>50</xdr:col>
      <xdr:colOff>161925</xdr:colOff>
      <xdr:row>33</xdr:row>
      <xdr:rowOff>266700</xdr:rowOff>
    </xdr:to>
    <xdr:sp>
      <xdr:nvSpPr>
        <xdr:cNvPr id="100" name="Tekstboks 102"/>
        <xdr:cNvSpPr txBox="1">
          <a:spLocks noChangeArrowheads="1"/>
        </xdr:cNvSpPr>
      </xdr:nvSpPr>
      <xdr:spPr>
        <a:xfrm>
          <a:off x="11058525" y="9582150"/>
          <a:ext cx="771525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10</xdr:col>
      <xdr:colOff>0</xdr:colOff>
      <xdr:row>16</xdr:row>
      <xdr:rowOff>295275</xdr:rowOff>
    </xdr:from>
    <xdr:to>
      <xdr:col>12</xdr:col>
      <xdr:colOff>247650</xdr:colOff>
      <xdr:row>18</xdr:row>
      <xdr:rowOff>276225</xdr:rowOff>
    </xdr:to>
    <xdr:sp>
      <xdr:nvSpPr>
        <xdr:cNvPr id="101" name="Tekstboks 162"/>
        <xdr:cNvSpPr txBox="1">
          <a:spLocks noChangeArrowheads="1"/>
        </xdr:cNvSpPr>
      </xdr:nvSpPr>
      <xdr:spPr>
        <a:xfrm>
          <a:off x="2495550" y="4800600"/>
          <a:ext cx="495300" cy="6096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DMM inde ???</a:t>
          </a:r>
        </a:p>
      </xdr:txBody>
    </xdr:sp>
    <xdr:clientData/>
  </xdr:twoCellAnchor>
  <xdr:twoCellAnchor>
    <xdr:from>
      <xdr:col>48</xdr:col>
      <xdr:colOff>123825</xdr:colOff>
      <xdr:row>17</xdr:row>
      <xdr:rowOff>304800</xdr:rowOff>
    </xdr:from>
    <xdr:to>
      <xdr:col>50</xdr:col>
      <xdr:colOff>123825</xdr:colOff>
      <xdr:row>19</xdr:row>
      <xdr:rowOff>295275</xdr:rowOff>
    </xdr:to>
    <xdr:sp>
      <xdr:nvSpPr>
        <xdr:cNvPr id="102" name="Tekstboks 97"/>
        <xdr:cNvSpPr txBox="1">
          <a:spLocks noChangeArrowheads="1"/>
        </xdr:cNvSpPr>
      </xdr:nvSpPr>
      <xdr:spPr>
        <a:xfrm>
          <a:off x="11096625" y="5124450"/>
          <a:ext cx="695325" cy="6191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???</a:t>
          </a:r>
        </a:p>
      </xdr:txBody>
    </xdr:sp>
    <xdr:clientData/>
  </xdr:twoCellAnchor>
  <xdr:twoCellAnchor>
    <xdr:from>
      <xdr:col>77</xdr:col>
      <xdr:colOff>771525</xdr:colOff>
      <xdr:row>19</xdr:row>
      <xdr:rowOff>38100</xdr:rowOff>
    </xdr:from>
    <xdr:to>
      <xdr:col>78</xdr:col>
      <xdr:colOff>285750</xdr:colOff>
      <xdr:row>20</xdr:row>
      <xdr:rowOff>190500</xdr:rowOff>
    </xdr:to>
    <xdr:sp>
      <xdr:nvSpPr>
        <xdr:cNvPr id="103" name="Tekstboks 156"/>
        <xdr:cNvSpPr txBox="1">
          <a:spLocks noChangeArrowheads="1"/>
        </xdr:cNvSpPr>
      </xdr:nvSpPr>
      <xdr:spPr>
        <a:xfrm>
          <a:off x="20221575" y="5486400"/>
          <a:ext cx="1028700" cy="466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VM RW Team Ch. Minsk (BLR)</a:t>
          </a:r>
        </a:p>
      </xdr:txBody>
    </xdr:sp>
    <xdr:clientData/>
  </xdr:twoCellAnchor>
  <xdr:twoCellAnchor>
    <xdr:from>
      <xdr:col>36</xdr:col>
      <xdr:colOff>323850</xdr:colOff>
      <xdr:row>22</xdr:row>
      <xdr:rowOff>66675</xdr:rowOff>
    </xdr:from>
    <xdr:to>
      <xdr:col>38</xdr:col>
      <xdr:colOff>171450</xdr:colOff>
      <xdr:row>24</xdr:row>
      <xdr:rowOff>276225</xdr:rowOff>
    </xdr:to>
    <xdr:sp>
      <xdr:nvSpPr>
        <xdr:cNvPr id="104" name="Tekstboks 159"/>
        <xdr:cNvSpPr txBox="1">
          <a:spLocks noChangeArrowheads="1"/>
        </xdr:cNvSpPr>
      </xdr:nvSpPr>
      <xdr:spPr>
        <a:xfrm>
          <a:off x="8553450" y="6457950"/>
          <a:ext cx="542925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Hold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14</xdr:col>
      <xdr:colOff>152400</xdr:colOff>
      <xdr:row>10</xdr:row>
      <xdr:rowOff>295275</xdr:rowOff>
    </xdr:from>
    <xdr:to>
      <xdr:col>20</xdr:col>
      <xdr:colOff>85725</xdr:colOff>
      <xdr:row>12</xdr:row>
      <xdr:rowOff>0</xdr:rowOff>
    </xdr:to>
    <xdr:sp>
      <xdr:nvSpPr>
        <xdr:cNvPr id="105" name="Tekstboks 158"/>
        <xdr:cNvSpPr txBox="1">
          <a:spLocks noChangeArrowheads="1"/>
        </xdr:cNvSpPr>
      </xdr:nvSpPr>
      <xdr:spPr>
        <a:xfrm>
          <a:off x="3590925" y="2914650"/>
          <a:ext cx="1304925" cy="3333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Universiade X Maarkech (MAR)</a:t>
          </a:r>
        </a:p>
      </xdr:txBody>
    </xdr:sp>
    <xdr:clientData/>
  </xdr:twoCellAnchor>
  <xdr:twoCellAnchor>
    <xdr:from>
      <xdr:col>48</xdr:col>
      <xdr:colOff>381000</xdr:colOff>
      <xdr:row>3</xdr:row>
      <xdr:rowOff>95250</xdr:rowOff>
    </xdr:from>
    <xdr:to>
      <xdr:col>50</xdr:col>
      <xdr:colOff>161925</xdr:colOff>
      <xdr:row>5</xdr:row>
      <xdr:rowOff>257175</xdr:rowOff>
    </xdr:to>
    <xdr:sp>
      <xdr:nvSpPr>
        <xdr:cNvPr id="106" name="Tekstboks 175"/>
        <xdr:cNvSpPr txBox="1">
          <a:spLocks noChangeArrowheads="1"/>
        </xdr:cNvSpPr>
      </xdr:nvSpPr>
      <xdr:spPr>
        <a:xfrm>
          <a:off x="11353800" y="666750"/>
          <a:ext cx="47625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EOYF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Banska Bystra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(SLV)</a:t>
          </a:r>
        </a:p>
      </xdr:txBody>
    </xdr:sp>
    <xdr:clientData/>
  </xdr:twoCellAnchor>
  <xdr:twoCellAnchor>
    <xdr:from>
      <xdr:col>48</xdr:col>
      <xdr:colOff>219075</xdr:colOff>
      <xdr:row>25</xdr:row>
      <xdr:rowOff>19050</xdr:rowOff>
    </xdr:from>
    <xdr:to>
      <xdr:col>50</xdr:col>
      <xdr:colOff>161925</xdr:colOff>
      <xdr:row>27</xdr:row>
      <xdr:rowOff>9525</xdr:rowOff>
    </xdr:to>
    <xdr:sp>
      <xdr:nvSpPr>
        <xdr:cNvPr id="107" name="Tekstboks 108"/>
        <xdr:cNvSpPr txBox="1">
          <a:spLocks noChangeArrowheads="1"/>
        </xdr:cNvSpPr>
      </xdr:nvSpPr>
      <xdr:spPr>
        <a:xfrm>
          <a:off x="11191875" y="7353300"/>
          <a:ext cx="638175" cy="619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Mange-kamp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51</xdr:col>
      <xdr:colOff>133350</xdr:colOff>
      <xdr:row>0</xdr:row>
      <xdr:rowOff>0</xdr:rowOff>
    </xdr:from>
    <xdr:to>
      <xdr:col>54</xdr:col>
      <xdr:colOff>190500</xdr:colOff>
      <xdr:row>1</xdr:row>
      <xdr:rowOff>152400</xdr:rowOff>
    </xdr:to>
    <xdr:sp>
      <xdr:nvSpPr>
        <xdr:cNvPr id="108" name="Tekstboks 119"/>
        <xdr:cNvSpPr txBox="1">
          <a:spLocks noChangeArrowheads="1"/>
        </xdr:cNvSpPr>
      </xdr:nvSpPr>
      <xdr:spPr>
        <a:xfrm>
          <a:off x="11982450" y="0"/>
          <a:ext cx="552450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CPH ½M</a:t>
          </a:r>
        </a:p>
      </xdr:txBody>
    </xdr:sp>
    <xdr:clientData/>
  </xdr:twoCellAnchor>
  <xdr:twoCellAnchor>
    <xdr:from>
      <xdr:col>28</xdr:col>
      <xdr:colOff>85725</xdr:colOff>
      <xdr:row>18</xdr:row>
      <xdr:rowOff>133350</xdr:rowOff>
    </xdr:from>
    <xdr:to>
      <xdr:col>30</xdr:col>
      <xdr:colOff>314325</xdr:colOff>
      <xdr:row>33</xdr:row>
      <xdr:rowOff>219075</xdr:rowOff>
    </xdr:to>
    <xdr:sp>
      <xdr:nvSpPr>
        <xdr:cNvPr id="109" name="Tekstboks 32"/>
        <xdr:cNvSpPr txBox="1">
          <a:spLocks noChangeArrowheads="1"/>
        </xdr:cNvSpPr>
      </xdr:nvSpPr>
      <xdr:spPr>
        <a:xfrm>
          <a:off x="6696075" y="5267325"/>
          <a:ext cx="476250" cy="4800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World Master Games ?? (JAP))</a:t>
          </a:r>
        </a:p>
      </xdr:txBody>
    </xdr:sp>
    <xdr:clientData/>
  </xdr:twoCellAnchor>
  <xdr:twoCellAnchor>
    <xdr:from>
      <xdr:col>27</xdr:col>
      <xdr:colOff>228600</xdr:colOff>
      <xdr:row>20</xdr:row>
      <xdr:rowOff>9525</xdr:rowOff>
    </xdr:from>
    <xdr:to>
      <xdr:col>32</xdr:col>
      <xdr:colOff>171450</xdr:colOff>
      <xdr:row>20</xdr:row>
      <xdr:rowOff>285750</xdr:rowOff>
    </xdr:to>
    <xdr:sp>
      <xdr:nvSpPr>
        <xdr:cNvPr id="110" name="Tekstboks 16"/>
        <xdr:cNvSpPr txBox="1">
          <a:spLocks noChangeArrowheads="1"/>
        </xdr:cNvSpPr>
      </xdr:nvSpPr>
      <xdr:spPr>
        <a:xfrm>
          <a:off x="6591300" y="5772150"/>
          <a:ext cx="11334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E-Cup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Kapgang Podebrady (CZE)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D47"/>
  <sheetViews>
    <sheetView tabSelected="1" defaultGridColor="0" zoomScale="80" zoomScaleNormal="80" zoomScaleSheetLayoutView="70" zoomScalePageLayoutView="0" colorId="22" workbookViewId="0" topLeftCell="A1">
      <selection activeCell="BS19" sqref="BS19"/>
    </sheetView>
  </sheetViews>
  <sheetFormatPr defaultColWidth="9.7109375" defaultRowHeight="12.75"/>
  <cols>
    <col min="1" max="1" width="9.7109375" style="2" customWidth="1"/>
    <col min="2" max="3" width="1.7109375" style="2" customWidth="1"/>
    <col min="4" max="5" width="3.7109375" style="2" customWidth="1"/>
    <col min="6" max="6" width="1.7109375" style="2" hidden="1" customWidth="1"/>
    <col min="7" max="7" width="6.7109375" style="2" customWidth="1"/>
    <col min="8" max="8" width="3.7109375" style="2" customWidth="1"/>
    <col min="9" max="9" width="2.7109375" style="2" customWidth="1"/>
    <col min="10" max="11" width="3.7109375" style="2" customWidth="1"/>
    <col min="12" max="12" width="3.7109375" style="2" hidden="1" customWidth="1"/>
    <col min="13" max="13" width="6.7109375" style="2" customWidth="1"/>
    <col min="14" max="14" width="3.7109375" style="2" customWidth="1"/>
    <col min="15" max="15" width="2.7109375" style="2" customWidth="1"/>
    <col min="16" max="17" width="3.7109375" style="2" customWidth="1"/>
    <col min="18" max="18" width="3.7109375" style="2" hidden="1" customWidth="1"/>
    <col min="19" max="19" width="6.7109375" style="2" customWidth="1"/>
    <col min="20" max="20" width="3.7109375" style="2" customWidth="1"/>
    <col min="21" max="21" width="2.7109375" style="2" customWidth="1"/>
    <col min="22" max="23" width="3.7109375" style="2" customWidth="1"/>
    <col min="24" max="24" width="3.7109375" style="2" hidden="1" customWidth="1"/>
    <col min="25" max="25" width="6.7109375" style="2" customWidth="1"/>
    <col min="26" max="26" width="3.7109375" style="2" customWidth="1"/>
    <col min="27" max="27" width="2.7109375" style="2" customWidth="1"/>
    <col min="28" max="29" width="3.7109375" style="2" customWidth="1"/>
    <col min="30" max="30" width="3.7109375" style="2" hidden="1" customWidth="1"/>
    <col min="31" max="31" width="6.7109375" style="2" customWidth="1"/>
    <col min="32" max="32" width="3.7109375" style="2" customWidth="1"/>
    <col min="33" max="33" width="2.7109375" style="2" customWidth="1"/>
    <col min="34" max="35" width="3.7109375" style="2" customWidth="1"/>
    <col min="36" max="36" width="3.7109375" style="2" hidden="1" customWidth="1"/>
    <col min="37" max="37" width="6.7109375" style="2" customWidth="1"/>
    <col min="38" max="38" width="3.7109375" style="2" customWidth="1"/>
    <col min="39" max="39" width="2.7109375" style="2" customWidth="1"/>
    <col min="40" max="41" width="3.7109375" style="2" customWidth="1"/>
    <col min="42" max="42" width="3.7109375" style="2" hidden="1" customWidth="1"/>
    <col min="43" max="43" width="6.7109375" style="2" customWidth="1"/>
    <col min="44" max="44" width="3.7109375" style="2" customWidth="1"/>
    <col min="45" max="45" width="2.7109375" style="2" customWidth="1"/>
    <col min="46" max="47" width="3.7109375" style="2" customWidth="1"/>
    <col min="48" max="48" width="3.7109375" style="2" hidden="1" customWidth="1"/>
    <col min="49" max="49" width="6.7109375" style="2" customWidth="1"/>
    <col min="50" max="50" width="3.7109375" style="2" customWidth="1"/>
    <col min="51" max="51" width="2.7109375" style="2" customWidth="1"/>
    <col min="52" max="53" width="3.7109375" style="2" customWidth="1"/>
    <col min="54" max="54" width="3.7109375" style="2" hidden="1" customWidth="1"/>
    <col min="55" max="55" width="6.7109375" style="2" customWidth="1"/>
    <col min="56" max="56" width="3.7109375" style="2" customWidth="1"/>
    <col min="57" max="57" width="2.7109375" style="2" customWidth="1"/>
    <col min="58" max="59" width="3.7109375" style="2" customWidth="1"/>
    <col min="60" max="60" width="3.7109375" style="2" hidden="1" customWidth="1"/>
    <col min="61" max="61" width="6.7109375" style="2" customWidth="1"/>
    <col min="62" max="62" width="3.7109375" style="2" customWidth="1"/>
    <col min="63" max="63" width="2.7109375" style="2" customWidth="1"/>
    <col min="64" max="65" width="3.7109375" style="2" customWidth="1"/>
    <col min="66" max="66" width="3.7109375" style="2" hidden="1" customWidth="1"/>
    <col min="67" max="67" width="6.7109375" style="2" customWidth="1"/>
    <col min="68" max="68" width="3.7109375" style="2" customWidth="1"/>
    <col min="69" max="69" width="2.7109375" style="2" customWidth="1"/>
    <col min="70" max="71" width="3.7109375" style="2" customWidth="1"/>
    <col min="72" max="72" width="3.7109375" style="2" hidden="1" customWidth="1"/>
    <col min="73" max="73" width="6.7109375" style="2" customWidth="1"/>
    <col min="74" max="74" width="3.7109375" style="2" customWidth="1"/>
    <col min="75" max="75" width="2.7109375" style="2" customWidth="1"/>
    <col min="76" max="76" width="1.7109375" style="2" customWidth="1"/>
    <col min="77" max="77" width="30.00390625" style="2" customWidth="1"/>
    <col min="78" max="78" width="22.7109375" style="2" customWidth="1"/>
    <col min="79" max="79" width="9.7109375" style="2" customWidth="1"/>
    <col min="80" max="80" width="13.8515625" style="2" customWidth="1"/>
    <col min="81" max="16384" width="9.7109375" style="2" customWidth="1"/>
  </cols>
  <sheetData>
    <row r="1" spans="1:77" ht="12.75" customHeight="1" thickBot="1">
      <c r="A1" s="1">
        <v>44197</v>
      </c>
      <c r="C1" s="3" t="s">
        <v>0</v>
      </c>
      <c r="BY1" s="69" t="s">
        <v>1</v>
      </c>
    </row>
    <row r="2" spans="3:76" ht="12.75" customHeight="1" thickTop="1"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8"/>
    </row>
    <row r="3" spans="1:76" ht="19.5" customHeight="1">
      <c r="A3" s="9">
        <f ca="1">IF(A1=" ",TODAY(),A1)</f>
        <v>44197</v>
      </c>
      <c r="C3" s="4"/>
      <c r="D3" s="10"/>
      <c r="G3" s="75" t="s">
        <v>3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11"/>
      <c r="BW3" s="12"/>
      <c r="BX3" s="8"/>
    </row>
    <row r="4" spans="3:76" ht="12.75" customHeight="1" thickBot="1">
      <c r="C4" s="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8"/>
    </row>
    <row r="5" spans="3:82" ht="24.75" customHeight="1" thickBot="1">
      <c r="C5" s="4"/>
      <c r="D5" s="16" t="str">
        <f>"  "&amp;CHOOSE(MONTH(F6)+1," ","Januar","Februar","Marts","April","Maj","Juni","Juli","August","September","Oktober","November","December")&amp;"-20"&amp;FIXED((YEAR(F6)-2000),0,TRUE)</f>
        <v>  Januar-2021</v>
      </c>
      <c r="E5" s="17"/>
      <c r="F5" s="18"/>
      <c r="G5" s="19"/>
      <c r="H5" s="20"/>
      <c r="I5" s="21"/>
      <c r="J5" s="16" t="str">
        <f>"  "&amp;CHOOSE(MONTH(L6)+1," ","Januar","Februar","Marts","April","Maj","Juni","Juli","August","September","Oktober","November","December")&amp;"-20"&amp;FIXED((YEAR(L6)-2000),0,TRUE)</f>
        <v>  Februar-2021</v>
      </c>
      <c r="K5" s="17"/>
      <c r="L5" s="18"/>
      <c r="M5" s="19"/>
      <c r="N5" s="20"/>
      <c r="O5" s="21"/>
      <c r="P5" s="16" t="str">
        <f>"  "&amp;CHOOSE(MONTH(R6)+1," ","Januar","Februar","Marts","April","Maj","Juni","Juli","August","September","Oktober","November","December")&amp;"-20"&amp;FIXED((YEAR(R6)-2000),0,TRUE)</f>
        <v>  Marts-2021</v>
      </c>
      <c r="Q5" s="17"/>
      <c r="R5" s="18"/>
      <c r="S5" s="19"/>
      <c r="T5" s="20"/>
      <c r="U5" s="21"/>
      <c r="V5" s="16" t="str">
        <f>"  "&amp;CHOOSE(MONTH(X6)+1," ","Januar","Februar","Marts","April","Maj","Juni","Juli","August","September","Oktober","November","December")&amp;"-20"&amp;FIXED((YEAR(X6)-2000),0,TRUE)</f>
        <v>  April-2021</v>
      </c>
      <c r="W5" s="17"/>
      <c r="X5" s="18"/>
      <c r="Y5" s="19"/>
      <c r="Z5" s="20"/>
      <c r="AA5" s="21"/>
      <c r="AB5" s="16" t="str">
        <f>"  "&amp;CHOOSE(MONTH(AD6)+1," ","Januar","Februar","Marts","April","Maj","Juni","Juli","August","September","Oktober","November","December")&amp;"-20"&amp;FIXED((YEAR(AD6)-2000),0,TRUE)</f>
        <v>  Maj-2021</v>
      </c>
      <c r="AC5" s="17"/>
      <c r="AD5" s="18"/>
      <c r="AE5" s="19"/>
      <c r="AF5" s="20"/>
      <c r="AG5" s="21"/>
      <c r="AH5" s="16" t="str">
        <f>"  "&amp;CHOOSE(MONTH(AJ6)+1," ","Januar","Februar","Marts","April","Maj","Juni","Juli","August","September","Oktober","November","December")&amp;"-20"&amp;FIXED((YEAR(AJ6)-2000),0,TRUE)</f>
        <v>  Juni-2021</v>
      </c>
      <c r="AI5" s="17"/>
      <c r="AJ5" s="18"/>
      <c r="AK5" s="19"/>
      <c r="AL5" s="20"/>
      <c r="AM5" s="21"/>
      <c r="AN5" s="16" t="str">
        <f>"  "&amp;CHOOSE(MONTH(AP6)+1," ","Januar","Februar","Marts","April","Maj","Juni","Juli","August","September","Oktober","November","December")&amp;"-20"&amp;FIXED((YEAR(AP6)-2000),0,TRUE)</f>
        <v>  Juli-2021</v>
      </c>
      <c r="AO5" s="17"/>
      <c r="AP5" s="18"/>
      <c r="AQ5" s="19"/>
      <c r="AR5" s="20"/>
      <c r="AS5" s="21"/>
      <c r="AT5" s="16" t="str">
        <f>"  "&amp;CHOOSE(MONTH(AV6)+1," ","Januar","Februar","Marts","April","Maj","Juni","Juli","August","September","Oktober","November","December")&amp;"-20"&amp;FIXED((YEAR(AV6)-2000),0,TRUE)</f>
        <v>  August-2021</v>
      </c>
      <c r="AU5" s="17"/>
      <c r="AV5" s="18"/>
      <c r="AW5" s="19"/>
      <c r="AX5" s="20"/>
      <c r="AY5" s="21"/>
      <c r="AZ5" s="16" t="str">
        <f>"  "&amp;CHOOSE(MONTH(BB6)+1," ","Januar","Februar","Marts","April","Maj","Juni","Juli","August","September","Oktober","November","December")&amp;"-20"&amp;FIXED((YEAR(BB6)-2000),0,TRUE)</f>
        <v>  September-2021</v>
      </c>
      <c r="BA5" s="17"/>
      <c r="BB5" s="18"/>
      <c r="BC5" s="19"/>
      <c r="BD5" s="20"/>
      <c r="BE5" s="21"/>
      <c r="BF5" s="16" t="str">
        <f>"  "&amp;CHOOSE(MONTH(BH6)+1," ","Januar","Februar","Marts","April","Maj","Juni","Juli","August","September","Oktober","November","December")&amp;"-20"&amp;FIXED((YEAR(BH6)-2000),0,TRUE)</f>
        <v>  Oktober-2021</v>
      </c>
      <c r="BG5" s="17"/>
      <c r="BH5" s="18"/>
      <c r="BI5" s="19"/>
      <c r="BJ5" s="20"/>
      <c r="BK5" s="21"/>
      <c r="BL5" s="16" t="str">
        <f>"  "&amp;CHOOSE(MONTH(BN6)+1," ","Januar","Februar","Marts","April","Maj","Juni","Juli","August","September","Oktober","November","December")&amp;"-20"&amp;FIXED((YEAR(BN6)-2000),0,TRUE)</f>
        <v>  November-2021</v>
      </c>
      <c r="BM5" s="17"/>
      <c r="BN5" s="18"/>
      <c r="BO5" s="19"/>
      <c r="BP5" s="20"/>
      <c r="BQ5" s="21"/>
      <c r="BR5" s="16" t="str">
        <f>"  "&amp;CHOOSE(MONTH(BT6)+1," ","Januar","Februar","Marts","April","Maj","Juni","Juli","August","September","Oktober","November","December")&amp;"-20"&amp;FIXED((YEAR(BT6)-2000),0,TRUE)</f>
        <v>  December-2021</v>
      </c>
      <c r="BS5" s="17"/>
      <c r="BT5" s="18"/>
      <c r="BU5" s="19"/>
      <c r="BV5" s="20"/>
      <c r="BW5" s="21"/>
      <c r="BX5" s="8"/>
      <c r="BY5" s="22"/>
      <c r="BZ5" s="22"/>
      <c r="CA5" s="22"/>
      <c r="CB5" s="22"/>
      <c r="CC5" s="22"/>
      <c r="CD5" s="22"/>
    </row>
    <row r="6" spans="3:82" ht="24.75" customHeight="1">
      <c r="C6" s="4"/>
      <c r="D6" s="23" t="str">
        <f aca="true" t="shared" si="0" ref="D6:D33">CHOOSE(MOD(F6,7)+1,"LØR","SØN","man","tirs","ons","tors","fre")</f>
        <v>fre</v>
      </c>
      <c r="E6" s="24">
        <f aca="true" t="shared" si="1" ref="E6:E33">DAY(F6)</f>
        <v>1</v>
      </c>
      <c r="F6" s="25">
        <f>DATE((YEAR(A3)-1900),MONTH(A3),1)</f>
        <v>44197</v>
      </c>
      <c r="G6" s="26"/>
      <c r="H6" s="27"/>
      <c r="I6" s="28">
        <f aca="true" t="shared" si="2" ref="I6:I36">IF(MOD(F6,7)&lt;&gt;2,"","u"&amp;FIXED(MOD(TRUNC((F6-DATE((YEAR(F6)-1900),1,1)+MOD(DATE((YEAR(F6)-1900),1,1)-2,7))/7)+IF(MOD(DATE((YEAR(F6)-1900),1,1)-2,7)&gt;3,52,0),53)+1,0,TRUE))</f>
      </c>
      <c r="J6" s="29" t="str">
        <f aca="true" t="shared" si="3" ref="J6:J33">CHOOSE(MOD(L6,7)+1,"LØR","SØN","man","tirs","ons","tors","fre")</f>
        <v>man</v>
      </c>
      <c r="K6" s="30">
        <f aca="true" t="shared" si="4" ref="K6:K33">DAY(L6)</f>
        <v>1</v>
      </c>
      <c r="L6" s="31">
        <f>F6+32-DAY(F6+31)</f>
        <v>44228</v>
      </c>
      <c r="M6" s="32"/>
      <c r="N6" s="33"/>
      <c r="O6" s="34" t="str">
        <f>"u"&amp;FIXED(MOD(TRUNC((L6-DATE((YEAR(L6)-1900),1,1)+MOD(DATE((YEAR(L6)-1900),1,1)-2,7))/7)+IF(MOD(DATE((YEAR(L6)-1900),1,1)-2,7)&gt;3,52,0),53)+1,0,TRUE)</f>
        <v>u5</v>
      </c>
      <c r="P6" s="29" t="str">
        <f aca="true" t="shared" si="5" ref="P6:P33">CHOOSE(MOD(R6,7)+1,"LØR","SØN","man","tirs","ons","tors","fre")</f>
        <v>man</v>
      </c>
      <c r="Q6" s="30">
        <f aca="true" t="shared" si="6" ref="Q6:Q33">DAY(R6)</f>
        <v>1</v>
      </c>
      <c r="R6" s="31">
        <f>L6+32-DAY(L6+31)</f>
        <v>44256</v>
      </c>
      <c r="S6" s="32"/>
      <c r="T6" s="33"/>
      <c r="U6" s="34" t="str">
        <f>"u"&amp;FIXED(MOD(TRUNC((R6-DATE((YEAR(R6)-1900),1,1)+MOD(DATE((YEAR(R6)-1900),1,1)-2,7))/7)+IF(MOD(DATE((YEAR(R6)-1900),1,1)-2,7)&gt;3,52,0),53)+1,0,TRUE)</f>
        <v>u9</v>
      </c>
      <c r="V6" s="35" t="str">
        <f aca="true" t="shared" si="7" ref="V6:V33">CHOOSE(MOD(X6,7)+1,"LØR","SØN","man","tirs","ons","tors","fre")</f>
        <v>tors</v>
      </c>
      <c r="W6" s="36">
        <f aca="true" t="shared" si="8" ref="W6:W33">DAY(X6)</f>
        <v>1</v>
      </c>
      <c r="X6" s="37">
        <f>R6+32-DAY(R6+31)</f>
        <v>44287</v>
      </c>
      <c r="Y6" s="38"/>
      <c r="Z6" s="39"/>
      <c r="AA6" s="40" t="str">
        <f>"u"&amp;FIXED(MOD(TRUNC((X6-DATE((YEAR(X6)-1900),1,1)+MOD(DATE((YEAR(X6)-1900),1,1)-2,7))/7)+IF(MOD(DATE((YEAR(X6)-1900),1,1)-2,7)&gt;3,52,0),53)+1,0,TRUE)</f>
        <v>u13</v>
      </c>
      <c r="AB6" s="29" t="str">
        <f aca="true" t="shared" si="9" ref="AB6:AB33">CHOOSE(MOD(AD6,7)+1,"LØR","SØN","man","tirs","ons","tors","fre")</f>
        <v>LØR</v>
      </c>
      <c r="AC6" s="30">
        <f aca="true" t="shared" si="10" ref="AC6:AC33">DAY(AD6)</f>
        <v>1</v>
      </c>
      <c r="AD6" s="31">
        <f>X6+32-DAY(X6+31)</f>
        <v>44317</v>
      </c>
      <c r="AE6" s="32"/>
      <c r="AF6" s="33"/>
      <c r="AG6" s="34" t="str">
        <f>"u"&amp;FIXED(MOD(TRUNC((AD6-DATE((YEAR(AD6)-1900),1,1)+MOD(DATE((YEAR(AD6)-1900),1,1)-2,7))/7)+IF(MOD(DATE((YEAR(AD6)-1900),1,1)-2,7)&gt;3,52,0),53)+1,0,TRUE)</f>
        <v>u17</v>
      </c>
      <c r="AH6" s="29" t="str">
        <f>CHOOSE(MOD(AJ6,7)+1,"LØR","SØN","man","tirs","ons","tors","fre")</f>
        <v>tirs</v>
      </c>
      <c r="AI6" s="30">
        <f aca="true" t="shared" si="11" ref="AI6:AI33">DAY(AJ6)</f>
        <v>1</v>
      </c>
      <c r="AJ6" s="31">
        <f>AD6+32-DAY(AD6+31)</f>
        <v>44348</v>
      </c>
      <c r="AK6" s="32"/>
      <c r="AL6" s="33"/>
      <c r="AM6" s="34" t="str">
        <f>"u"&amp;FIXED(MOD(TRUNC((AJ6-DATE((YEAR(AJ6)-1900),1,1)+MOD(DATE((YEAR(AJ6)-1900),1,1)-2,7))/7)+IF(MOD(DATE((YEAR(AJ6)-1900),1,1)-2,7)&gt;3,52,0),53)+1,0,TRUE)</f>
        <v>u22</v>
      </c>
      <c r="AN6" s="29" t="str">
        <f aca="true" t="shared" si="12" ref="AN6:AN33">CHOOSE(MOD(AP6,7)+1,"LØR","SØN","man","tirs","ons","tors","fre")</f>
        <v>tors</v>
      </c>
      <c r="AO6" s="30">
        <f aca="true" t="shared" si="13" ref="AO6:AO33">DAY(AP6)</f>
        <v>1</v>
      </c>
      <c r="AP6" s="31">
        <f>AJ6+32-DAY(AJ6+31)</f>
        <v>44378</v>
      </c>
      <c r="AQ6" s="32"/>
      <c r="AR6" s="33"/>
      <c r="AS6" s="34" t="str">
        <f>"u"&amp;FIXED(MOD(TRUNC((AP6-DATE((YEAR(AP6)-1900),1,1)+MOD(DATE((YEAR(AP6)-1900),1,1)-2,7))/7)+IF(MOD(DATE((YEAR(AP6)-1900),1,1)-2,7)&gt;3,52,0),53)+1,0,TRUE)</f>
        <v>u26</v>
      </c>
      <c r="AT6" s="29" t="str">
        <f aca="true" t="shared" si="14" ref="AT6:AT33">CHOOSE(MOD(AV6,7)+1,"LØR","SØN","man","tirs","ons","tors","fre")</f>
        <v>SØN</v>
      </c>
      <c r="AU6" s="30">
        <f aca="true" t="shared" si="15" ref="AU6:AU33">DAY(AV6)</f>
        <v>1</v>
      </c>
      <c r="AV6" s="31">
        <f>AP6+32-DAY(AP6+31)</f>
        <v>44409</v>
      </c>
      <c r="AW6" s="32"/>
      <c r="AX6" s="33"/>
      <c r="AY6" s="34" t="str">
        <f>"u"&amp;FIXED(MOD(TRUNC((AV6-DATE((YEAR(AV6)-1900),1,1)+MOD(DATE((YEAR(AV6)-1900),1,1)-2,7))/7)+IF(MOD(DATE((YEAR(AV6)-1900),1,1)-2,7)&gt;3,52,0),53)+1,0,TRUE)</f>
        <v>u30</v>
      </c>
      <c r="AZ6" s="29" t="str">
        <f aca="true" t="shared" si="16" ref="AZ6:AZ33">CHOOSE(MOD(BB6,7)+1,"LØR","SØN","man","tirs","ons","tors","fre")</f>
        <v>ons</v>
      </c>
      <c r="BA6" s="30">
        <f aca="true" t="shared" si="17" ref="BA6:BA33">DAY(BB6)</f>
        <v>1</v>
      </c>
      <c r="BB6" s="31">
        <f>AV6+32-DAY(AV6+31)</f>
        <v>44440</v>
      </c>
      <c r="BC6" s="32"/>
      <c r="BD6" s="33"/>
      <c r="BE6" s="34" t="str">
        <f>"u"&amp;FIXED(MOD(TRUNC((BB6-DATE((YEAR(BB6)-1900),1,1)+MOD(DATE((YEAR(BB6)-1900),1,1)-2,7))/7)+IF(MOD(DATE((YEAR(BB6)-1900),1,1)-2,7)&gt;3,52,0),53)+1,0,TRUE)</f>
        <v>u35</v>
      </c>
      <c r="BF6" s="29" t="str">
        <f aca="true" t="shared" si="18" ref="BF6:BF33">CHOOSE(MOD(BH6,7)+1,"LØR","SØN","man","tirs","ons","tors","fre")</f>
        <v>fre</v>
      </c>
      <c r="BG6" s="30">
        <f aca="true" t="shared" si="19" ref="BG6:BG33">DAY(BH6)</f>
        <v>1</v>
      </c>
      <c r="BH6" s="31">
        <f>BB6+32-DAY(BB6+31)</f>
        <v>44470</v>
      </c>
      <c r="BI6" s="32"/>
      <c r="BJ6" s="33"/>
      <c r="BK6" s="34" t="str">
        <f>"u"&amp;FIXED(MOD(TRUNC((BH6-DATE((YEAR(BH6)-1900),1,1)+MOD(DATE((YEAR(BH6)-1900),1,1)-2,7))/7)+IF(MOD(DATE((YEAR(BH6)-1900),1,1)-2,7)&gt;3,52,0),53)+1,0,TRUE)</f>
        <v>u39</v>
      </c>
      <c r="BL6" s="29" t="str">
        <f aca="true" t="shared" si="20" ref="BL6:BL33">CHOOSE(MOD(BN6,7)+1,"LØR","SØN","man","tirs","ons","tors","fre")</f>
        <v>man</v>
      </c>
      <c r="BM6" s="30">
        <f aca="true" t="shared" si="21" ref="BM6:BM33">DAY(BN6)</f>
        <v>1</v>
      </c>
      <c r="BN6" s="31">
        <f>BH6+32-DAY(BH6+31)</f>
        <v>44501</v>
      </c>
      <c r="BO6" s="32"/>
      <c r="BP6" s="33"/>
      <c r="BQ6" s="34" t="str">
        <f>"u"&amp;FIXED(MOD(TRUNC((BN6-DATE((YEAR(BN6)-1900),1,1)+MOD(DATE((YEAR(BN6)-1900),1,1)-2,7))/7)+IF(MOD(DATE((YEAR(BN6)-1900),1,1)-2,7)&gt;3,52,0),53)+1,0,TRUE)</f>
        <v>u44</v>
      </c>
      <c r="BR6" s="29" t="str">
        <f aca="true" t="shared" si="22" ref="BR6:BR33">CHOOSE(MOD(BT6,7)+1,"LØR","SØN","man","tirs","ons","tors","fre")</f>
        <v>ons</v>
      </c>
      <c r="BS6" s="30">
        <f aca="true" t="shared" si="23" ref="BS6:BS33">DAY(BT6)</f>
        <v>1</v>
      </c>
      <c r="BT6" s="31">
        <f>BN6+32-DAY(BN6+31)</f>
        <v>44531</v>
      </c>
      <c r="BU6" s="32"/>
      <c r="BV6" s="33"/>
      <c r="BW6" s="34" t="str">
        <f>"u"&amp;FIXED(MOD(TRUNC((BT6-DATE((YEAR(BT6)-1900),1,1)+MOD(DATE((YEAR(BT6)-1900),1,1)-2,7))/7)+IF(MOD(DATE((YEAR(BT6)-1900),1,1)-2,7)&gt;3,52,0),53)+1,0,TRUE)</f>
        <v>u48</v>
      </c>
      <c r="BX6" s="8"/>
      <c r="BY6" s="22"/>
      <c r="BZ6" s="22"/>
      <c r="CA6" s="22"/>
      <c r="CB6" s="22"/>
      <c r="CC6" s="22"/>
      <c r="CD6" s="22"/>
    </row>
    <row r="7" spans="3:82" ht="24.75" customHeight="1">
      <c r="C7" s="4"/>
      <c r="D7" s="29" t="str">
        <f t="shared" si="0"/>
        <v>LØR</v>
      </c>
      <c r="E7" s="30">
        <f t="shared" si="1"/>
        <v>2</v>
      </c>
      <c r="F7" s="31">
        <f aca="true" t="shared" si="24" ref="F7:F33">F6+1</f>
        <v>44198</v>
      </c>
      <c r="G7" s="32"/>
      <c r="H7" s="33"/>
      <c r="I7" s="34">
        <f t="shared" si="2"/>
      </c>
      <c r="J7" s="29" t="str">
        <f t="shared" si="3"/>
        <v>tirs</v>
      </c>
      <c r="K7" s="30">
        <f t="shared" si="4"/>
        <v>2</v>
      </c>
      <c r="L7" s="31">
        <f aca="true" t="shared" si="25" ref="L7:L33">L6+1</f>
        <v>44229</v>
      </c>
      <c r="M7" s="32"/>
      <c r="N7" s="33"/>
      <c r="O7" s="34">
        <f aca="true" t="shared" si="26" ref="O7:O36">IF(MOD(L7,7)&lt;&gt;2,"","u"&amp;FIXED(MOD(TRUNC((L7-DATE((YEAR(L7)-1900),1,1)+MOD(DATE((YEAR(L7)-1900),1,1)-2,7))/7)+IF(MOD(DATE((YEAR(L7)-1900),1,1)-2,7)&gt;3,52,0),53)+1,0,TRUE))</f>
      </c>
      <c r="P7" s="35" t="str">
        <f t="shared" si="5"/>
        <v>tirs</v>
      </c>
      <c r="Q7" s="36">
        <f t="shared" si="6"/>
        <v>2</v>
      </c>
      <c r="R7" s="37">
        <f aca="true" t="shared" si="27" ref="R7:R33">R6+1</f>
        <v>44257</v>
      </c>
      <c r="S7" s="38"/>
      <c r="T7" s="39"/>
      <c r="U7" s="40">
        <f aca="true" t="shared" si="28" ref="U7:U36">IF(MOD(R7,7)&lt;&gt;2,"","u"&amp;FIXED(MOD(TRUNC((R7-DATE((YEAR(R7)-1900),1,1)+MOD(DATE((YEAR(R7)-1900),1,1)-2,7))/7)+IF(MOD(DATE((YEAR(R7)-1900),1,1)-2,7)&gt;3,52,0),53)+1,0,TRUE))</f>
      </c>
      <c r="V7" s="35" t="str">
        <f t="shared" si="7"/>
        <v>fre</v>
      </c>
      <c r="W7" s="36">
        <f t="shared" si="8"/>
        <v>2</v>
      </c>
      <c r="X7" s="37">
        <f aca="true" t="shared" si="29" ref="X7:X33">X6+1</f>
        <v>44288</v>
      </c>
      <c r="Y7" s="38"/>
      <c r="Z7" s="39"/>
      <c r="AA7" s="40">
        <f aca="true" t="shared" si="30" ref="AA7:AA36">IF(MOD(X7,7)&lt;&gt;2,"","u"&amp;FIXED(MOD(TRUNC((X7-DATE((YEAR(X7)-1900),1,1)+MOD(DATE((YEAR(X7)-1900),1,1)-2,7))/7)+IF(MOD(DATE((YEAR(X7)-1900),1,1)-2,7)&gt;3,52,0),53)+1,0,TRUE))</f>
      </c>
      <c r="AB7" s="35" t="str">
        <f t="shared" si="9"/>
        <v>SØN</v>
      </c>
      <c r="AC7" s="36">
        <f t="shared" si="10"/>
        <v>2</v>
      </c>
      <c r="AD7" s="37">
        <f aca="true" t="shared" si="31" ref="AD7:AD33">AD6+1</f>
        <v>44318</v>
      </c>
      <c r="AE7" s="38"/>
      <c r="AF7" s="39"/>
      <c r="AG7" s="40">
        <f aca="true" t="shared" si="32" ref="AG7:AG36">IF(MOD(AD7,7)&lt;&gt;2,"","u"&amp;FIXED(MOD(TRUNC((AD7-DATE((YEAR(AD7)-1900),1,1)+MOD(DATE((YEAR(AD7)-1900),1,1)-2,7))/7)+IF(MOD(DATE((YEAR(AD7)-1900),1,1)-2,7)&gt;3,52,0),53)+1,0,TRUE))</f>
      </c>
      <c r="AH7" s="35" t="str">
        <f aca="true" t="shared" si="33" ref="AH7:AH33">CHOOSE(MOD(AJ7,7)+1,"LØR","SØN","man","tirs","ons","tors","fre")</f>
        <v>ons</v>
      </c>
      <c r="AI7" s="36">
        <f t="shared" si="11"/>
        <v>2</v>
      </c>
      <c r="AJ7" s="37">
        <f aca="true" t="shared" si="34" ref="AJ7:AJ33">AJ6+1</f>
        <v>44349</v>
      </c>
      <c r="AK7" s="38"/>
      <c r="AL7" s="39"/>
      <c r="AM7" s="40">
        <f aca="true" t="shared" si="35" ref="AM7:AM36">IF(MOD(AJ7,7)&lt;&gt;2,"","u"&amp;FIXED(MOD(TRUNC((AJ7-DATE((YEAR(AJ7)-1900),1,1)+MOD(DATE((YEAR(AJ7)-1900),1,1)-2,7))/7)+IF(MOD(DATE((YEAR(AJ7)-1900),1,1)-2,7)&gt;3,52,0),53)+1,0,TRUE))</f>
      </c>
      <c r="AN7" s="35" t="str">
        <f t="shared" si="12"/>
        <v>fre</v>
      </c>
      <c r="AO7" s="36">
        <f t="shared" si="13"/>
        <v>2</v>
      </c>
      <c r="AP7" s="37">
        <f aca="true" t="shared" si="36" ref="AP7:AP33">AP6+1</f>
        <v>44379</v>
      </c>
      <c r="AQ7" s="38"/>
      <c r="AR7" s="39"/>
      <c r="AS7" s="40">
        <f aca="true" t="shared" si="37" ref="AS7:AS36">IF(MOD(AP7,7)&lt;&gt;2,"","u"&amp;FIXED(MOD(TRUNC((AP7-DATE((YEAR(AP7)-1900),1,1)+MOD(DATE((YEAR(AP7)-1900),1,1)-2,7))/7)+IF(MOD(DATE((YEAR(AP7)-1900),1,1)-2,7)&gt;3,52,0),53)+1,0,TRUE))</f>
      </c>
      <c r="AT7" s="35" t="str">
        <f t="shared" si="14"/>
        <v>man</v>
      </c>
      <c r="AU7" s="36">
        <f t="shared" si="15"/>
        <v>2</v>
      </c>
      <c r="AV7" s="37">
        <f aca="true" t="shared" si="38" ref="AV7:AV33">AV6+1</f>
        <v>44410</v>
      </c>
      <c r="AW7" s="38"/>
      <c r="AX7" s="39"/>
      <c r="AY7" s="40" t="str">
        <f aca="true" t="shared" si="39" ref="AY7:AY36">IF(MOD(AV7,7)&lt;&gt;2,"","u"&amp;FIXED(MOD(TRUNC((AV7-DATE((YEAR(AV7)-1900),1,1)+MOD(DATE((YEAR(AV7)-1900),1,1)-2,7))/7)+IF(MOD(DATE((YEAR(AV7)-1900),1,1)-2,7)&gt;3,52,0),53)+1,0,TRUE))</f>
        <v>u31</v>
      </c>
      <c r="AZ7" s="35" t="str">
        <f t="shared" si="16"/>
        <v>tors</v>
      </c>
      <c r="BA7" s="36">
        <f t="shared" si="17"/>
        <v>2</v>
      </c>
      <c r="BB7" s="37">
        <f aca="true" t="shared" si="40" ref="BB7:BB33">BB6+1</f>
        <v>44441</v>
      </c>
      <c r="BC7" s="38"/>
      <c r="BD7" s="39"/>
      <c r="BE7" s="40">
        <f aca="true" t="shared" si="41" ref="BE7:BE36">IF(MOD(BB7,7)&lt;&gt;2,"","u"&amp;FIXED(MOD(TRUNC((BB7-DATE((YEAR(BB7)-1900),1,1)+MOD(DATE((YEAR(BB7)-1900),1,1)-2,7))/7)+IF(MOD(DATE((YEAR(BB7)-1900),1,1)-2,7)&gt;3,52,0),53)+1,0,TRUE))</f>
      </c>
      <c r="BF7" s="29" t="str">
        <f t="shared" si="18"/>
        <v>LØR</v>
      </c>
      <c r="BG7" s="30">
        <f t="shared" si="19"/>
        <v>2</v>
      </c>
      <c r="BH7" s="31">
        <f aca="true" t="shared" si="42" ref="BH7:BH33">BH6+1</f>
        <v>44471</v>
      </c>
      <c r="BI7" s="32"/>
      <c r="BJ7" s="33"/>
      <c r="BK7" s="34">
        <f aca="true" t="shared" si="43" ref="BK7:BK36">IF(MOD(BH7,7)&lt;&gt;2,"","u"&amp;FIXED(MOD(TRUNC((BH7-DATE((YEAR(BH7)-1900),1,1)+MOD(DATE((YEAR(BH7)-1900),1,1)-2,7))/7)+IF(MOD(DATE((YEAR(BH7)-1900),1,1)-2,7)&gt;3,52,0),53)+1,0,TRUE))</f>
      </c>
      <c r="BL7" s="29" t="str">
        <f t="shared" si="20"/>
        <v>tirs</v>
      </c>
      <c r="BM7" s="30">
        <f t="shared" si="21"/>
        <v>2</v>
      </c>
      <c r="BN7" s="31">
        <f aca="true" t="shared" si="44" ref="BN7:BN33">BN6+1</f>
        <v>44502</v>
      </c>
      <c r="BO7" s="32"/>
      <c r="BP7" s="33"/>
      <c r="BQ7" s="34">
        <f aca="true" t="shared" si="45" ref="BQ7:BQ36">IF(MOD(BN7,7)&lt;&gt;2,"","u"&amp;FIXED(MOD(TRUNC((BN7-DATE((YEAR(BN7)-1900),1,1)+MOD(DATE((YEAR(BN7)-1900),1,1)-2,7))/7)+IF(MOD(DATE((YEAR(BN7)-1900),1,1)-2,7)&gt;3,52,0),53)+1,0,TRUE))</f>
      </c>
      <c r="BR7" s="29" t="str">
        <f t="shared" si="22"/>
        <v>tors</v>
      </c>
      <c r="BS7" s="30">
        <f t="shared" si="23"/>
        <v>2</v>
      </c>
      <c r="BT7" s="31">
        <f aca="true" t="shared" si="46" ref="BT7:BT33">BT6+1</f>
        <v>44532</v>
      </c>
      <c r="BU7" s="32"/>
      <c r="BV7" s="33"/>
      <c r="BW7" s="34">
        <f aca="true" t="shared" si="47" ref="BW7:BW36">IF(MOD(BT7,7)&lt;&gt;2,"","u"&amp;FIXED(MOD(TRUNC((BT7-DATE((YEAR(BT7)-1900),1,1)+MOD(DATE((YEAR(BT7)-1900),1,1)-2,7))/7)+IF(MOD(DATE((YEAR(BT7)-1900),1,1)-2,7)&gt;3,52,0),53)+1,0,TRUE))</f>
      </c>
      <c r="BX7" s="8"/>
      <c r="BY7" s="22"/>
      <c r="BZ7" s="22"/>
      <c r="CA7" s="22"/>
      <c r="CB7" s="22"/>
      <c r="CC7" s="22"/>
      <c r="CD7" s="22"/>
    </row>
    <row r="8" spans="3:82" ht="24.75" customHeight="1">
      <c r="C8" s="4"/>
      <c r="D8" s="29" t="str">
        <f t="shared" si="0"/>
        <v>SØN</v>
      </c>
      <c r="E8" s="30">
        <f t="shared" si="1"/>
        <v>3</v>
      </c>
      <c r="F8" s="31">
        <f t="shared" si="24"/>
        <v>44199</v>
      </c>
      <c r="G8" s="32"/>
      <c r="H8" s="33"/>
      <c r="I8" s="34">
        <f t="shared" si="2"/>
      </c>
      <c r="J8" s="29" t="str">
        <f t="shared" si="3"/>
        <v>ons</v>
      </c>
      <c r="K8" s="30">
        <f t="shared" si="4"/>
        <v>3</v>
      </c>
      <c r="L8" s="31">
        <f t="shared" si="25"/>
        <v>44230</v>
      </c>
      <c r="M8" s="32"/>
      <c r="N8" s="33"/>
      <c r="O8" s="34">
        <f t="shared" si="26"/>
      </c>
      <c r="P8" s="35" t="str">
        <f t="shared" si="5"/>
        <v>ons</v>
      </c>
      <c r="Q8" s="36">
        <f t="shared" si="6"/>
        <v>3</v>
      </c>
      <c r="R8" s="37">
        <f t="shared" si="27"/>
        <v>44258</v>
      </c>
      <c r="S8" s="38"/>
      <c r="T8" s="39"/>
      <c r="U8" s="40">
        <f t="shared" si="28"/>
      </c>
      <c r="V8" s="35" t="str">
        <f t="shared" si="7"/>
        <v>LØR</v>
      </c>
      <c r="W8" s="36">
        <f t="shared" si="8"/>
        <v>3</v>
      </c>
      <c r="X8" s="37">
        <f t="shared" si="29"/>
        <v>44289</v>
      </c>
      <c r="Y8" s="38"/>
      <c r="Z8" s="39"/>
      <c r="AA8" s="40">
        <f t="shared" si="30"/>
      </c>
      <c r="AB8" s="35" t="str">
        <f t="shared" si="9"/>
        <v>man</v>
      </c>
      <c r="AC8" s="36">
        <f t="shared" si="10"/>
        <v>3</v>
      </c>
      <c r="AD8" s="37">
        <f t="shared" si="31"/>
        <v>44319</v>
      </c>
      <c r="AE8" s="38"/>
      <c r="AF8" s="39"/>
      <c r="AG8" s="40" t="str">
        <f t="shared" si="32"/>
        <v>u18</v>
      </c>
      <c r="AH8" s="35" t="str">
        <f t="shared" si="33"/>
        <v>tors</v>
      </c>
      <c r="AI8" s="36">
        <f t="shared" si="11"/>
        <v>3</v>
      </c>
      <c r="AJ8" s="37">
        <f t="shared" si="34"/>
        <v>44350</v>
      </c>
      <c r="AK8" s="38"/>
      <c r="AL8" s="39"/>
      <c r="AM8" s="40">
        <f t="shared" si="35"/>
      </c>
      <c r="AN8" s="35" t="str">
        <f t="shared" si="12"/>
        <v>LØR</v>
      </c>
      <c r="AO8" s="36">
        <f t="shared" si="13"/>
        <v>3</v>
      </c>
      <c r="AP8" s="37">
        <f t="shared" si="36"/>
        <v>44380</v>
      </c>
      <c r="AQ8" s="38"/>
      <c r="AR8" s="39"/>
      <c r="AS8" s="40">
        <f t="shared" si="37"/>
      </c>
      <c r="AT8" s="35" t="str">
        <f t="shared" si="14"/>
        <v>tirs</v>
      </c>
      <c r="AU8" s="36">
        <f t="shared" si="15"/>
        <v>3</v>
      </c>
      <c r="AV8" s="37">
        <f t="shared" si="38"/>
        <v>44411</v>
      </c>
      <c r="AW8" s="38"/>
      <c r="AX8" s="39"/>
      <c r="AY8" s="40">
        <f t="shared" si="39"/>
      </c>
      <c r="AZ8" s="35" t="str">
        <f t="shared" si="16"/>
        <v>fre</v>
      </c>
      <c r="BA8" s="36">
        <f t="shared" si="17"/>
        <v>3</v>
      </c>
      <c r="BB8" s="37">
        <f t="shared" si="40"/>
        <v>44442</v>
      </c>
      <c r="BC8" s="38"/>
      <c r="BD8" s="39"/>
      <c r="BE8" s="40">
        <f t="shared" si="41"/>
      </c>
      <c r="BF8" s="29" t="str">
        <f t="shared" si="18"/>
        <v>SØN</v>
      </c>
      <c r="BG8" s="30">
        <f t="shared" si="19"/>
        <v>3</v>
      </c>
      <c r="BH8" s="31">
        <f t="shared" si="42"/>
        <v>44472</v>
      </c>
      <c r="BI8" s="32"/>
      <c r="BJ8" s="33"/>
      <c r="BK8" s="34">
        <f t="shared" si="43"/>
      </c>
      <c r="BL8" s="29" t="str">
        <f t="shared" si="20"/>
        <v>ons</v>
      </c>
      <c r="BM8" s="30">
        <f t="shared" si="21"/>
        <v>3</v>
      </c>
      <c r="BN8" s="31">
        <f t="shared" si="44"/>
        <v>44503</v>
      </c>
      <c r="BO8" s="32"/>
      <c r="BP8" s="33"/>
      <c r="BQ8" s="34">
        <f t="shared" si="45"/>
      </c>
      <c r="BR8" s="29" t="str">
        <f t="shared" si="22"/>
        <v>fre</v>
      </c>
      <c r="BS8" s="30">
        <f t="shared" si="23"/>
        <v>3</v>
      </c>
      <c r="BT8" s="31">
        <f t="shared" si="46"/>
        <v>44533</v>
      </c>
      <c r="BU8" s="32"/>
      <c r="BV8" s="33"/>
      <c r="BW8" s="34">
        <f t="shared" si="47"/>
      </c>
      <c r="BX8" s="8"/>
      <c r="BY8" s="22"/>
      <c r="BZ8" s="22"/>
      <c r="CA8" s="22"/>
      <c r="CB8" s="22"/>
      <c r="CC8" s="22"/>
      <c r="CD8" s="22"/>
    </row>
    <row r="9" spans="3:82" ht="24.75" customHeight="1">
      <c r="C9" s="4"/>
      <c r="D9" s="29" t="str">
        <f t="shared" si="0"/>
        <v>man</v>
      </c>
      <c r="E9" s="30">
        <f t="shared" si="1"/>
        <v>4</v>
      </c>
      <c r="F9" s="31">
        <f t="shared" si="24"/>
        <v>44200</v>
      </c>
      <c r="G9" s="32"/>
      <c r="H9" s="33"/>
      <c r="I9" s="34" t="str">
        <f t="shared" si="2"/>
        <v>u1</v>
      </c>
      <c r="J9" s="29" t="str">
        <f t="shared" si="3"/>
        <v>tors</v>
      </c>
      <c r="K9" s="30">
        <f t="shared" si="4"/>
        <v>4</v>
      </c>
      <c r="L9" s="31">
        <f t="shared" si="25"/>
        <v>44231</v>
      </c>
      <c r="M9" s="32"/>
      <c r="N9" s="33"/>
      <c r="O9" s="34">
        <f t="shared" si="26"/>
      </c>
      <c r="P9" s="35" t="str">
        <f t="shared" si="5"/>
        <v>tors</v>
      </c>
      <c r="Q9" s="36">
        <f t="shared" si="6"/>
        <v>4</v>
      </c>
      <c r="R9" s="37">
        <f t="shared" si="27"/>
        <v>44259</v>
      </c>
      <c r="S9" s="38"/>
      <c r="T9" s="39"/>
      <c r="U9" s="40">
        <f t="shared" si="28"/>
      </c>
      <c r="V9" s="35" t="str">
        <f t="shared" si="7"/>
        <v>SØN</v>
      </c>
      <c r="W9" s="36">
        <f t="shared" si="8"/>
        <v>4</v>
      </c>
      <c r="X9" s="37">
        <f t="shared" si="29"/>
        <v>44290</v>
      </c>
      <c r="Y9" s="38"/>
      <c r="Z9" s="39"/>
      <c r="AA9" s="40">
        <f t="shared" si="30"/>
      </c>
      <c r="AB9" s="35" t="str">
        <f t="shared" si="9"/>
        <v>tirs</v>
      </c>
      <c r="AC9" s="36">
        <f t="shared" si="10"/>
        <v>4</v>
      </c>
      <c r="AD9" s="37">
        <f t="shared" si="31"/>
        <v>44320</v>
      </c>
      <c r="AE9" s="38"/>
      <c r="AF9" s="39"/>
      <c r="AG9" s="40">
        <f t="shared" si="32"/>
      </c>
      <c r="AH9" s="35" t="str">
        <f t="shared" si="33"/>
        <v>fre</v>
      </c>
      <c r="AI9" s="36">
        <f t="shared" si="11"/>
        <v>4</v>
      </c>
      <c r="AJ9" s="37">
        <f t="shared" si="34"/>
        <v>44351</v>
      </c>
      <c r="AK9" s="38"/>
      <c r="AL9" s="39"/>
      <c r="AM9" s="40">
        <f t="shared" si="35"/>
      </c>
      <c r="AN9" s="35" t="str">
        <f t="shared" si="12"/>
        <v>SØN</v>
      </c>
      <c r="AO9" s="36">
        <f t="shared" si="13"/>
        <v>4</v>
      </c>
      <c r="AP9" s="37">
        <f t="shared" si="36"/>
        <v>44381</v>
      </c>
      <c r="AQ9" s="38"/>
      <c r="AR9" s="39"/>
      <c r="AS9" s="40">
        <f t="shared" si="37"/>
      </c>
      <c r="AT9" s="35" t="str">
        <f t="shared" si="14"/>
        <v>ons</v>
      </c>
      <c r="AU9" s="36">
        <f t="shared" si="15"/>
        <v>4</v>
      </c>
      <c r="AV9" s="37">
        <f t="shared" si="38"/>
        <v>44412</v>
      </c>
      <c r="AW9" s="38"/>
      <c r="AX9" s="39"/>
      <c r="AY9" s="40">
        <f t="shared" si="39"/>
      </c>
      <c r="AZ9" s="35" t="str">
        <f t="shared" si="16"/>
        <v>LØR</v>
      </c>
      <c r="BA9" s="36">
        <f t="shared" si="17"/>
        <v>4</v>
      </c>
      <c r="BB9" s="37">
        <f t="shared" si="40"/>
        <v>44443</v>
      </c>
      <c r="BC9" s="38"/>
      <c r="BD9" s="39"/>
      <c r="BE9" s="40">
        <f t="shared" si="41"/>
      </c>
      <c r="BF9" s="29" t="str">
        <f t="shared" si="18"/>
        <v>man</v>
      </c>
      <c r="BG9" s="30">
        <f t="shared" si="19"/>
        <v>4</v>
      </c>
      <c r="BH9" s="31">
        <f t="shared" si="42"/>
        <v>44473</v>
      </c>
      <c r="BI9" s="32"/>
      <c r="BJ9" s="33"/>
      <c r="BK9" s="34" t="str">
        <f t="shared" si="43"/>
        <v>u40</v>
      </c>
      <c r="BL9" s="29" t="str">
        <f t="shared" si="20"/>
        <v>tors</v>
      </c>
      <c r="BM9" s="30">
        <f t="shared" si="21"/>
        <v>4</v>
      </c>
      <c r="BN9" s="31">
        <f t="shared" si="44"/>
        <v>44504</v>
      </c>
      <c r="BO9" s="32"/>
      <c r="BP9" s="33"/>
      <c r="BQ9" s="34">
        <f t="shared" si="45"/>
      </c>
      <c r="BR9" s="29" t="str">
        <f t="shared" si="22"/>
        <v>LØR</v>
      </c>
      <c r="BS9" s="30">
        <f t="shared" si="23"/>
        <v>4</v>
      </c>
      <c r="BT9" s="31">
        <f t="shared" si="46"/>
        <v>44534</v>
      </c>
      <c r="BU9" s="32"/>
      <c r="BV9" s="33"/>
      <c r="BW9" s="34">
        <f t="shared" si="47"/>
      </c>
      <c r="BX9" s="8"/>
      <c r="BY9" s="22"/>
      <c r="BZ9" s="22"/>
      <c r="CA9" s="22"/>
      <c r="CB9" s="22"/>
      <c r="CC9" s="22"/>
      <c r="CD9" s="22"/>
    </row>
    <row r="10" spans="3:82" ht="24.75" customHeight="1">
      <c r="C10" s="4"/>
      <c r="D10" s="29" t="str">
        <f t="shared" si="0"/>
        <v>tirs</v>
      </c>
      <c r="E10" s="30">
        <f t="shared" si="1"/>
        <v>5</v>
      </c>
      <c r="F10" s="31">
        <f t="shared" si="24"/>
        <v>44201</v>
      </c>
      <c r="G10" s="32"/>
      <c r="H10" s="33"/>
      <c r="I10" s="34">
        <f t="shared" si="2"/>
      </c>
      <c r="J10" s="29" t="str">
        <f t="shared" si="3"/>
        <v>fre</v>
      </c>
      <c r="K10" s="30">
        <f t="shared" si="4"/>
        <v>5</v>
      </c>
      <c r="L10" s="31">
        <f t="shared" si="25"/>
        <v>44232</v>
      </c>
      <c r="M10" s="32"/>
      <c r="N10" s="33"/>
      <c r="O10" s="34">
        <f t="shared" si="26"/>
      </c>
      <c r="P10" s="35" t="str">
        <f t="shared" si="5"/>
        <v>fre</v>
      </c>
      <c r="Q10" s="36">
        <f t="shared" si="6"/>
        <v>5</v>
      </c>
      <c r="R10" s="37">
        <f t="shared" si="27"/>
        <v>44260</v>
      </c>
      <c r="S10" s="38"/>
      <c r="T10" s="39"/>
      <c r="U10" s="40">
        <f t="shared" si="28"/>
      </c>
      <c r="V10" s="35" t="str">
        <f t="shared" si="7"/>
        <v>man</v>
      </c>
      <c r="W10" s="36">
        <f t="shared" si="8"/>
        <v>5</v>
      </c>
      <c r="X10" s="37">
        <f t="shared" si="29"/>
        <v>44291</v>
      </c>
      <c r="Y10" s="38"/>
      <c r="Z10" s="39"/>
      <c r="AA10" s="40" t="str">
        <f t="shared" si="30"/>
        <v>u14</v>
      </c>
      <c r="AB10" s="35" t="str">
        <f t="shared" si="9"/>
        <v>ons</v>
      </c>
      <c r="AC10" s="36">
        <f t="shared" si="10"/>
        <v>5</v>
      </c>
      <c r="AD10" s="37">
        <f t="shared" si="31"/>
        <v>44321</v>
      </c>
      <c r="AE10" s="38"/>
      <c r="AF10" s="39"/>
      <c r="AG10" s="40">
        <f t="shared" si="32"/>
      </c>
      <c r="AH10" s="35" t="str">
        <f t="shared" si="33"/>
        <v>LØR</v>
      </c>
      <c r="AI10" s="36">
        <f t="shared" si="11"/>
        <v>5</v>
      </c>
      <c r="AJ10" s="37">
        <f t="shared" si="34"/>
        <v>44352</v>
      </c>
      <c r="AK10" s="38"/>
      <c r="AL10" s="39"/>
      <c r="AM10" s="40">
        <f t="shared" si="35"/>
      </c>
      <c r="AN10" s="35" t="str">
        <f t="shared" si="12"/>
        <v>man</v>
      </c>
      <c r="AO10" s="36">
        <f t="shared" si="13"/>
        <v>5</v>
      </c>
      <c r="AP10" s="37">
        <f t="shared" si="36"/>
        <v>44382</v>
      </c>
      <c r="AQ10" s="38"/>
      <c r="AR10" s="39"/>
      <c r="AS10" s="40" t="str">
        <f t="shared" si="37"/>
        <v>u27</v>
      </c>
      <c r="AT10" s="35" t="str">
        <f t="shared" si="14"/>
        <v>tors</v>
      </c>
      <c r="AU10" s="36">
        <f t="shared" si="15"/>
        <v>5</v>
      </c>
      <c r="AV10" s="37">
        <f t="shared" si="38"/>
        <v>44413</v>
      </c>
      <c r="AW10" s="38"/>
      <c r="AX10" s="39"/>
      <c r="AY10" s="40">
        <f t="shared" si="39"/>
      </c>
      <c r="AZ10" s="35" t="str">
        <f t="shared" si="16"/>
        <v>SØN</v>
      </c>
      <c r="BA10" s="36">
        <f t="shared" si="17"/>
        <v>5</v>
      </c>
      <c r="BB10" s="37">
        <f t="shared" si="40"/>
        <v>44444</v>
      </c>
      <c r="BC10" s="38"/>
      <c r="BD10" s="39"/>
      <c r="BE10" s="40">
        <f t="shared" si="41"/>
      </c>
      <c r="BF10" s="29" t="str">
        <f t="shared" si="18"/>
        <v>tirs</v>
      </c>
      <c r="BG10" s="30">
        <f t="shared" si="19"/>
        <v>5</v>
      </c>
      <c r="BH10" s="31">
        <f t="shared" si="42"/>
        <v>44474</v>
      </c>
      <c r="BI10" s="32"/>
      <c r="BJ10" s="33"/>
      <c r="BK10" s="34">
        <f t="shared" si="43"/>
      </c>
      <c r="BL10" s="29" t="str">
        <f t="shared" si="20"/>
        <v>fre</v>
      </c>
      <c r="BM10" s="30">
        <f t="shared" si="21"/>
        <v>5</v>
      </c>
      <c r="BN10" s="31">
        <f t="shared" si="44"/>
        <v>44505</v>
      </c>
      <c r="BO10" s="32"/>
      <c r="BP10" s="33"/>
      <c r="BQ10" s="34">
        <f t="shared" si="45"/>
      </c>
      <c r="BR10" s="29" t="str">
        <f t="shared" si="22"/>
        <v>SØN</v>
      </c>
      <c r="BS10" s="30">
        <f t="shared" si="23"/>
        <v>5</v>
      </c>
      <c r="BT10" s="31">
        <f t="shared" si="46"/>
        <v>44535</v>
      </c>
      <c r="BU10" s="32"/>
      <c r="BV10" s="33"/>
      <c r="BW10" s="34">
        <f t="shared" si="47"/>
      </c>
      <c r="BX10" s="8"/>
      <c r="BY10" s="22"/>
      <c r="BZ10" s="22"/>
      <c r="CA10" s="22"/>
      <c r="CB10" s="22"/>
      <c r="CC10" s="22"/>
      <c r="CD10" s="22"/>
    </row>
    <row r="11" spans="3:82" ht="24.75" customHeight="1">
      <c r="C11" s="4"/>
      <c r="D11" s="29" t="str">
        <f t="shared" si="0"/>
        <v>ons</v>
      </c>
      <c r="E11" s="30">
        <f t="shared" si="1"/>
        <v>6</v>
      </c>
      <c r="F11" s="31">
        <f t="shared" si="24"/>
        <v>44202</v>
      </c>
      <c r="G11" s="32"/>
      <c r="H11" s="33"/>
      <c r="I11" s="34">
        <f t="shared" si="2"/>
      </c>
      <c r="J11" s="29" t="str">
        <f t="shared" si="3"/>
        <v>LØR</v>
      </c>
      <c r="K11" s="30">
        <f t="shared" si="4"/>
        <v>6</v>
      </c>
      <c r="L11" s="31">
        <f t="shared" si="25"/>
        <v>44233</v>
      </c>
      <c r="M11" s="32"/>
      <c r="N11" s="33"/>
      <c r="O11" s="34">
        <f t="shared" si="26"/>
      </c>
      <c r="P11" s="35" t="str">
        <f t="shared" si="5"/>
        <v>LØR</v>
      </c>
      <c r="Q11" s="36">
        <f t="shared" si="6"/>
        <v>6</v>
      </c>
      <c r="R11" s="37">
        <f t="shared" si="27"/>
        <v>44261</v>
      </c>
      <c r="S11" s="38"/>
      <c r="T11" s="39"/>
      <c r="U11" s="40">
        <f t="shared" si="28"/>
      </c>
      <c r="V11" s="35" t="str">
        <f t="shared" si="7"/>
        <v>tirs</v>
      </c>
      <c r="W11" s="36">
        <f t="shared" si="8"/>
        <v>6</v>
      </c>
      <c r="X11" s="37">
        <f t="shared" si="29"/>
        <v>44292</v>
      </c>
      <c r="Y11" s="38"/>
      <c r="Z11" s="39"/>
      <c r="AA11" s="40">
        <f t="shared" si="30"/>
      </c>
      <c r="AB11" s="35" t="str">
        <f t="shared" si="9"/>
        <v>tors</v>
      </c>
      <c r="AC11" s="36">
        <f t="shared" si="10"/>
        <v>6</v>
      </c>
      <c r="AD11" s="37">
        <f t="shared" si="31"/>
        <v>44322</v>
      </c>
      <c r="AE11" s="38"/>
      <c r="AF11" s="39"/>
      <c r="AG11" s="40">
        <f t="shared" si="32"/>
      </c>
      <c r="AH11" s="35" t="str">
        <f t="shared" si="33"/>
        <v>SØN</v>
      </c>
      <c r="AI11" s="36">
        <f t="shared" si="11"/>
        <v>6</v>
      </c>
      <c r="AJ11" s="37">
        <f t="shared" si="34"/>
        <v>44353</v>
      </c>
      <c r="AK11" s="38"/>
      <c r="AL11" s="39"/>
      <c r="AM11" s="40">
        <f t="shared" si="35"/>
      </c>
      <c r="AN11" s="35" t="str">
        <f t="shared" si="12"/>
        <v>tirs</v>
      </c>
      <c r="AO11" s="36">
        <f t="shared" si="13"/>
        <v>6</v>
      </c>
      <c r="AP11" s="37">
        <f t="shared" si="36"/>
        <v>44383</v>
      </c>
      <c r="AQ11" s="38"/>
      <c r="AR11" s="39"/>
      <c r="AS11" s="40">
        <f t="shared" si="37"/>
      </c>
      <c r="AT11" s="35" t="str">
        <f t="shared" si="14"/>
        <v>fre</v>
      </c>
      <c r="AU11" s="36">
        <f t="shared" si="15"/>
        <v>6</v>
      </c>
      <c r="AV11" s="37">
        <f t="shared" si="38"/>
        <v>44414</v>
      </c>
      <c r="AW11" s="38"/>
      <c r="AX11" s="39"/>
      <c r="AY11" s="40">
        <f t="shared" si="39"/>
      </c>
      <c r="AZ11" s="35" t="str">
        <f t="shared" si="16"/>
        <v>man</v>
      </c>
      <c r="BA11" s="36">
        <f t="shared" si="17"/>
        <v>6</v>
      </c>
      <c r="BB11" s="37">
        <f t="shared" si="40"/>
        <v>44445</v>
      </c>
      <c r="BC11" s="38"/>
      <c r="BD11" s="39"/>
      <c r="BE11" s="40" t="str">
        <f t="shared" si="41"/>
        <v>u36</v>
      </c>
      <c r="BF11" s="29" t="str">
        <f t="shared" si="18"/>
        <v>ons</v>
      </c>
      <c r="BG11" s="30">
        <f t="shared" si="19"/>
        <v>6</v>
      </c>
      <c r="BH11" s="31">
        <f t="shared" si="42"/>
        <v>44475</v>
      </c>
      <c r="BI11" s="32"/>
      <c r="BJ11" s="33"/>
      <c r="BK11" s="34">
        <f t="shared" si="43"/>
      </c>
      <c r="BL11" s="29" t="str">
        <f t="shared" si="20"/>
        <v>LØR</v>
      </c>
      <c r="BM11" s="30">
        <f t="shared" si="21"/>
        <v>6</v>
      </c>
      <c r="BN11" s="31">
        <f t="shared" si="44"/>
        <v>44506</v>
      </c>
      <c r="BO11" s="32"/>
      <c r="BP11" s="33"/>
      <c r="BQ11" s="34">
        <f t="shared" si="45"/>
      </c>
      <c r="BR11" s="29" t="str">
        <f t="shared" si="22"/>
        <v>man</v>
      </c>
      <c r="BS11" s="30">
        <f t="shared" si="23"/>
        <v>6</v>
      </c>
      <c r="BT11" s="31">
        <f t="shared" si="46"/>
        <v>44536</v>
      </c>
      <c r="BU11" s="32"/>
      <c r="BV11" s="33"/>
      <c r="BW11" s="34" t="str">
        <f t="shared" si="47"/>
        <v>u49</v>
      </c>
      <c r="BX11" s="8"/>
      <c r="BY11" s="22"/>
      <c r="BZ11" s="22"/>
      <c r="CA11" s="22"/>
      <c r="CB11" s="22"/>
      <c r="CC11" s="22"/>
      <c r="CD11" s="22"/>
    </row>
    <row r="12" spans="3:82" ht="24.75" customHeight="1">
      <c r="C12" s="4"/>
      <c r="D12" s="29" t="str">
        <f t="shared" si="0"/>
        <v>tors</v>
      </c>
      <c r="E12" s="30">
        <f t="shared" si="1"/>
        <v>7</v>
      </c>
      <c r="F12" s="31">
        <f t="shared" si="24"/>
        <v>44203</v>
      </c>
      <c r="G12" s="32"/>
      <c r="H12" s="33"/>
      <c r="I12" s="34">
        <f t="shared" si="2"/>
      </c>
      <c r="J12" s="29" t="str">
        <f t="shared" si="3"/>
        <v>SØN</v>
      </c>
      <c r="K12" s="30">
        <f t="shared" si="4"/>
        <v>7</v>
      </c>
      <c r="L12" s="31">
        <f t="shared" si="25"/>
        <v>44234</v>
      </c>
      <c r="M12" s="32"/>
      <c r="N12" s="33"/>
      <c r="O12" s="34">
        <f t="shared" si="26"/>
      </c>
      <c r="P12" s="35" t="str">
        <f t="shared" si="5"/>
        <v>SØN</v>
      </c>
      <c r="Q12" s="36">
        <f t="shared" si="6"/>
        <v>7</v>
      </c>
      <c r="R12" s="37">
        <f t="shared" si="27"/>
        <v>44262</v>
      </c>
      <c r="S12" s="38"/>
      <c r="T12" s="39"/>
      <c r="U12" s="40">
        <f t="shared" si="28"/>
      </c>
      <c r="V12" s="35" t="str">
        <f t="shared" si="7"/>
        <v>ons</v>
      </c>
      <c r="W12" s="36">
        <f t="shared" si="8"/>
        <v>7</v>
      </c>
      <c r="X12" s="37">
        <f t="shared" si="29"/>
        <v>44293</v>
      </c>
      <c r="Y12" s="38"/>
      <c r="Z12" s="39"/>
      <c r="AA12" s="40">
        <f t="shared" si="30"/>
      </c>
      <c r="AB12" s="35" t="str">
        <f t="shared" si="9"/>
        <v>fre</v>
      </c>
      <c r="AC12" s="36">
        <f t="shared" si="10"/>
        <v>7</v>
      </c>
      <c r="AD12" s="37">
        <f t="shared" si="31"/>
        <v>44323</v>
      </c>
      <c r="AE12" s="38"/>
      <c r="AF12" s="39"/>
      <c r="AG12" s="40">
        <f t="shared" si="32"/>
      </c>
      <c r="AH12" s="35" t="str">
        <f t="shared" si="33"/>
        <v>man</v>
      </c>
      <c r="AI12" s="36">
        <f t="shared" si="11"/>
        <v>7</v>
      </c>
      <c r="AJ12" s="37">
        <f t="shared" si="34"/>
        <v>44354</v>
      </c>
      <c r="AK12" s="38"/>
      <c r="AL12" s="39"/>
      <c r="AM12" s="40" t="str">
        <f t="shared" si="35"/>
        <v>u23</v>
      </c>
      <c r="AN12" s="35" t="str">
        <f t="shared" si="12"/>
        <v>ons</v>
      </c>
      <c r="AO12" s="36">
        <f t="shared" si="13"/>
        <v>7</v>
      </c>
      <c r="AP12" s="37">
        <f t="shared" si="36"/>
        <v>44384</v>
      </c>
      <c r="AQ12" s="38"/>
      <c r="AR12" s="39"/>
      <c r="AS12" s="40">
        <f t="shared" si="37"/>
      </c>
      <c r="AT12" s="35" t="str">
        <f t="shared" si="14"/>
        <v>LØR</v>
      </c>
      <c r="AU12" s="36">
        <f t="shared" si="15"/>
        <v>7</v>
      </c>
      <c r="AV12" s="37">
        <f t="shared" si="38"/>
        <v>44415</v>
      </c>
      <c r="AW12" s="38"/>
      <c r="AX12" s="39"/>
      <c r="AY12" s="40">
        <f t="shared" si="39"/>
      </c>
      <c r="AZ12" s="35" t="str">
        <f t="shared" si="16"/>
        <v>tirs</v>
      </c>
      <c r="BA12" s="36">
        <f t="shared" si="17"/>
        <v>7</v>
      </c>
      <c r="BB12" s="37">
        <f t="shared" si="40"/>
        <v>44446</v>
      </c>
      <c r="BC12" s="38"/>
      <c r="BD12" s="39"/>
      <c r="BE12" s="40">
        <f t="shared" si="41"/>
      </c>
      <c r="BF12" s="29" t="str">
        <f t="shared" si="18"/>
        <v>tors</v>
      </c>
      <c r="BG12" s="30">
        <f t="shared" si="19"/>
        <v>7</v>
      </c>
      <c r="BH12" s="31">
        <f t="shared" si="42"/>
        <v>44476</v>
      </c>
      <c r="BI12" s="32"/>
      <c r="BJ12" s="33"/>
      <c r="BK12" s="34">
        <f t="shared" si="43"/>
      </c>
      <c r="BL12" s="29" t="str">
        <f t="shared" si="20"/>
        <v>SØN</v>
      </c>
      <c r="BM12" s="30">
        <f t="shared" si="21"/>
        <v>7</v>
      </c>
      <c r="BN12" s="31">
        <f t="shared" si="44"/>
        <v>44507</v>
      </c>
      <c r="BO12" s="32"/>
      <c r="BP12" s="33"/>
      <c r="BQ12" s="34">
        <f t="shared" si="45"/>
      </c>
      <c r="BR12" s="29" t="str">
        <f t="shared" si="22"/>
        <v>tirs</v>
      </c>
      <c r="BS12" s="30">
        <f t="shared" si="23"/>
        <v>7</v>
      </c>
      <c r="BT12" s="31">
        <f t="shared" si="46"/>
        <v>44537</v>
      </c>
      <c r="BU12" s="32"/>
      <c r="BV12" s="33"/>
      <c r="BW12" s="34">
        <f t="shared" si="47"/>
      </c>
      <c r="BX12" s="8"/>
      <c r="BY12" s="22"/>
      <c r="BZ12" s="22"/>
      <c r="CA12" s="22"/>
      <c r="CB12" s="22"/>
      <c r="CC12" s="22"/>
      <c r="CD12" s="22"/>
    </row>
    <row r="13" spans="3:82" ht="24.75" customHeight="1">
      <c r="C13" s="4"/>
      <c r="D13" s="29" t="str">
        <f t="shared" si="0"/>
        <v>fre</v>
      </c>
      <c r="E13" s="30">
        <f t="shared" si="1"/>
        <v>8</v>
      </c>
      <c r="F13" s="31">
        <f t="shared" si="24"/>
        <v>44204</v>
      </c>
      <c r="G13" s="32"/>
      <c r="H13" s="33"/>
      <c r="I13" s="34">
        <f t="shared" si="2"/>
      </c>
      <c r="J13" s="29" t="str">
        <f t="shared" si="3"/>
        <v>man</v>
      </c>
      <c r="K13" s="30">
        <f t="shared" si="4"/>
        <v>8</v>
      </c>
      <c r="L13" s="31">
        <f t="shared" si="25"/>
        <v>44235</v>
      </c>
      <c r="M13" s="32"/>
      <c r="N13" s="33"/>
      <c r="O13" s="34" t="str">
        <f t="shared" si="26"/>
        <v>u6</v>
      </c>
      <c r="P13" s="35" t="str">
        <f t="shared" si="5"/>
        <v>man</v>
      </c>
      <c r="Q13" s="36">
        <f t="shared" si="6"/>
        <v>8</v>
      </c>
      <c r="R13" s="37">
        <f t="shared" si="27"/>
        <v>44263</v>
      </c>
      <c r="S13" s="38"/>
      <c r="T13" s="39"/>
      <c r="U13" s="40" t="str">
        <f t="shared" si="28"/>
        <v>u10</v>
      </c>
      <c r="V13" s="35" t="str">
        <f t="shared" si="7"/>
        <v>tors</v>
      </c>
      <c r="W13" s="36">
        <f t="shared" si="8"/>
        <v>8</v>
      </c>
      <c r="X13" s="37">
        <f t="shared" si="29"/>
        <v>44294</v>
      </c>
      <c r="Y13" s="38"/>
      <c r="Z13" s="39"/>
      <c r="AA13" s="40">
        <f t="shared" si="30"/>
      </c>
      <c r="AB13" s="35" t="str">
        <f t="shared" si="9"/>
        <v>LØR</v>
      </c>
      <c r="AC13" s="36">
        <f t="shared" si="10"/>
        <v>8</v>
      </c>
      <c r="AD13" s="37">
        <f t="shared" si="31"/>
        <v>44324</v>
      </c>
      <c r="AE13" s="38"/>
      <c r="AF13" s="39"/>
      <c r="AG13" s="40">
        <f t="shared" si="32"/>
      </c>
      <c r="AH13" s="35" t="str">
        <f t="shared" si="33"/>
        <v>tirs</v>
      </c>
      <c r="AI13" s="36">
        <f t="shared" si="11"/>
        <v>8</v>
      </c>
      <c r="AJ13" s="37">
        <f t="shared" si="34"/>
        <v>44355</v>
      </c>
      <c r="AK13" s="38"/>
      <c r="AL13" s="39"/>
      <c r="AM13" s="40">
        <f t="shared" si="35"/>
      </c>
      <c r="AN13" s="35" t="str">
        <f t="shared" si="12"/>
        <v>tors</v>
      </c>
      <c r="AO13" s="36">
        <f t="shared" si="13"/>
        <v>8</v>
      </c>
      <c r="AP13" s="37">
        <f t="shared" si="36"/>
        <v>44385</v>
      </c>
      <c r="AQ13" s="38"/>
      <c r="AR13" s="39"/>
      <c r="AS13" s="40">
        <f t="shared" si="37"/>
      </c>
      <c r="AT13" s="35" t="str">
        <f t="shared" si="14"/>
        <v>SØN</v>
      </c>
      <c r="AU13" s="36">
        <f t="shared" si="15"/>
        <v>8</v>
      </c>
      <c r="AV13" s="37">
        <f t="shared" si="38"/>
        <v>44416</v>
      </c>
      <c r="AW13" s="38"/>
      <c r="AX13" s="39"/>
      <c r="AY13" s="40">
        <f t="shared" si="39"/>
      </c>
      <c r="AZ13" s="35" t="str">
        <f t="shared" si="16"/>
        <v>ons</v>
      </c>
      <c r="BA13" s="36">
        <f t="shared" si="17"/>
        <v>8</v>
      </c>
      <c r="BB13" s="37">
        <f t="shared" si="40"/>
        <v>44447</v>
      </c>
      <c r="BC13" s="38"/>
      <c r="BD13" s="39"/>
      <c r="BE13" s="40">
        <f t="shared" si="41"/>
      </c>
      <c r="BF13" s="29" t="str">
        <f t="shared" si="18"/>
        <v>fre</v>
      </c>
      <c r="BG13" s="30">
        <f t="shared" si="19"/>
        <v>8</v>
      </c>
      <c r="BH13" s="31">
        <f t="shared" si="42"/>
        <v>44477</v>
      </c>
      <c r="BI13" s="32"/>
      <c r="BJ13" s="33"/>
      <c r="BK13" s="34">
        <f t="shared" si="43"/>
      </c>
      <c r="BL13" s="29" t="str">
        <f t="shared" si="20"/>
        <v>man</v>
      </c>
      <c r="BM13" s="30">
        <f t="shared" si="21"/>
        <v>8</v>
      </c>
      <c r="BN13" s="31">
        <f t="shared" si="44"/>
        <v>44508</v>
      </c>
      <c r="BO13" s="32"/>
      <c r="BP13" s="33"/>
      <c r="BQ13" s="34" t="str">
        <f t="shared" si="45"/>
        <v>u45</v>
      </c>
      <c r="BR13" s="29" t="str">
        <f t="shared" si="22"/>
        <v>ons</v>
      </c>
      <c r="BS13" s="30">
        <f t="shared" si="23"/>
        <v>8</v>
      </c>
      <c r="BT13" s="31">
        <f t="shared" si="46"/>
        <v>44538</v>
      </c>
      <c r="BU13" s="32"/>
      <c r="BV13" s="33"/>
      <c r="BW13" s="34">
        <f t="shared" si="47"/>
      </c>
      <c r="BX13" s="8"/>
      <c r="BY13" s="22"/>
      <c r="BZ13" s="22"/>
      <c r="CA13" s="22"/>
      <c r="CB13" s="22"/>
      <c r="CC13" s="22"/>
      <c r="CD13" s="22"/>
    </row>
    <row r="14" spans="3:82" ht="24.75" customHeight="1">
      <c r="C14" s="4"/>
      <c r="D14" s="29" t="str">
        <f t="shared" si="0"/>
        <v>LØR</v>
      </c>
      <c r="E14" s="30">
        <f t="shared" si="1"/>
        <v>9</v>
      </c>
      <c r="F14" s="31">
        <f t="shared" si="24"/>
        <v>44205</v>
      </c>
      <c r="G14" s="32"/>
      <c r="H14" s="33"/>
      <c r="I14" s="34">
        <f t="shared" si="2"/>
      </c>
      <c r="J14" s="29" t="str">
        <f t="shared" si="3"/>
        <v>tirs</v>
      </c>
      <c r="K14" s="30">
        <f t="shared" si="4"/>
        <v>9</v>
      </c>
      <c r="L14" s="31">
        <f t="shared" si="25"/>
        <v>44236</v>
      </c>
      <c r="M14" s="32"/>
      <c r="N14" s="33"/>
      <c r="O14" s="34">
        <f t="shared" si="26"/>
      </c>
      <c r="P14" s="35" t="str">
        <f t="shared" si="5"/>
        <v>tirs</v>
      </c>
      <c r="Q14" s="36">
        <f t="shared" si="6"/>
        <v>9</v>
      </c>
      <c r="R14" s="37">
        <f t="shared" si="27"/>
        <v>44264</v>
      </c>
      <c r="S14" s="38"/>
      <c r="T14" s="39"/>
      <c r="U14" s="40"/>
      <c r="V14" s="35" t="str">
        <f t="shared" si="7"/>
        <v>fre</v>
      </c>
      <c r="W14" s="36">
        <f t="shared" si="8"/>
        <v>9</v>
      </c>
      <c r="X14" s="37">
        <f t="shared" si="29"/>
        <v>44295</v>
      </c>
      <c r="Y14" s="38"/>
      <c r="Z14" s="39"/>
      <c r="AA14" s="40">
        <f t="shared" si="30"/>
      </c>
      <c r="AB14" s="35" t="str">
        <f t="shared" si="9"/>
        <v>SØN</v>
      </c>
      <c r="AC14" s="36">
        <f t="shared" si="10"/>
        <v>9</v>
      </c>
      <c r="AD14" s="37">
        <f t="shared" si="31"/>
        <v>44325</v>
      </c>
      <c r="AE14" s="38"/>
      <c r="AF14" s="39"/>
      <c r="AG14" s="40">
        <f t="shared" si="32"/>
      </c>
      <c r="AH14" s="23" t="str">
        <f t="shared" si="33"/>
        <v>ons</v>
      </c>
      <c r="AI14" s="24">
        <f t="shared" si="11"/>
        <v>9</v>
      </c>
      <c r="AJ14" s="25">
        <f t="shared" si="34"/>
        <v>44356</v>
      </c>
      <c r="AK14" s="26"/>
      <c r="AL14" s="27"/>
      <c r="AM14" s="28">
        <f t="shared" si="35"/>
      </c>
      <c r="AN14" s="35" t="str">
        <f t="shared" si="12"/>
        <v>fre</v>
      </c>
      <c r="AO14" s="36">
        <f t="shared" si="13"/>
        <v>9</v>
      </c>
      <c r="AP14" s="37">
        <f t="shared" si="36"/>
        <v>44386</v>
      </c>
      <c r="AQ14" s="38"/>
      <c r="AR14" s="39"/>
      <c r="AS14" s="40">
        <f t="shared" si="37"/>
      </c>
      <c r="AT14" s="35" t="str">
        <f t="shared" si="14"/>
        <v>man</v>
      </c>
      <c r="AU14" s="36">
        <f t="shared" si="15"/>
        <v>9</v>
      </c>
      <c r="AV14" s="37">
        <f t="shared" si="38"/>
        <v>44417</v>
      </c>
      <c r="AW14" s="38"/>
      <c r="AX14" s="39"/>
      <c r="AY14" s="40" t="str">
        <f t="shared" si="39"/>
        <v>u32</v>
      </c>
      <c r="AZ14" s="35" t="str">
        <f t="shared" si="16"/>
        <v>tors</v>
      </c>
      <c r="BA14" s="36">
        <f t="shared" si="17"/>
        <v>9</v>
      </c>
      <c r="BB14" s="37">
        <f t="shared" si="40"/>
        <v>44448</v>
      </c>
      <c r="BC14" s="38"/>
      <c r="BD14" s="39"/>
      <c r="BE14" s="40">
        <f t="shared" si="41"/>
      </c>
      <c r="BF14" s="29" t="str">
        <f t="shared" si="18"/>
        <v>LØR</v>
      </c>
      <c r="BG14" s="30">
        <f t="shared" si="19"/>
        <v>9</v>
      </c>
      <c r="BH14" s="31">
        <f t="shared" si="42"/>
        <v>44478</v>
      </c>
      <c r="BI14" s="32"/>
      <c r="BJ14" s="33"/>
      <c r="BK14" s="34">
        <f t="shared" si="43"/>
      </c>
      <c r="BL14" s="29" t="str">
        <f t="shared" si="20"/>
        <v>tirs</v>
      </c>
      <c r="BM14" s="30">
        <f t="shared" si="21"/>
        <v>9</v>
      </c>
      <c r="BN14" s="31">
        <f t="shared" si="44"/>
        <v>44509</v>
      </c>
      <c r="BO14" s="32"/>
      <c r="BP14" s="33"/>
      <c r="BQ14" s="34">
        <f t="shared" si="45"/>
      </c>
      <c r="BR14" s="29" t="str">
        <f t="shared" si="22"/>
        <v>tors</v>
      </c>
      <c r="BS14" s="30">
        <f t="shared" si="23"/>
        <v>9</v>
      </c>
      <c r="BT14" s="31">
        <f t="shared" si="46"/>
        <v>44539</v>
      </c>
      <c r="BU14" s="32"/>
      <c r="BV14" s="33"/>
      <c r="BW14" s="34">
        <f t="shared" si="47"/>
      </c>
      <c r="BX14" s="8"/>
      <c r="BY14" s="22"/>
      <c r="BZ14" s="22"/>
      <c r="CA14" s="22"/>
      <c r="CB14" s="22"/>
      <c r="CC14" s="22"/>
      <c r="CD14" s="22"/>
    </row>
    <row r="15" spans="3:82" ht="24.75" customHeight="1">
      <c r="C15" s="4"/>
      <c r="D15" s="29" t="str">
        <f t="shared" si="0"/>
        <v>SØN</v>
      </c>
      <c r="E15" s="30">
        <f t="shared" si="1"/>
        <v>10</v>
      </c>
      <c r="F15" s="31">
        <f t="shared" si="24"/>
        <v>44206</v>
      </c>
      <c r="G15" s="32"/>
      <c r="H15" s="33"/>
      <c r="I15" s="34">
        <f t="shared" si="2"/>
      </c>
      <c r="J15" s="29" t="str">
        <f t="shared" si="3"/>
        <v>ons</v>
      </c>
      <c r="K15" s="30">
        <f t="shared" si="4"/>
        <v>10</v>
      </c>
      <c r="L15" s="31">
        <f t="shared" si="25"/>
        <v>44237</v>
      </c>
      <c r="M15" s="32"/>
      <c r="N15" s="33"/>
      <c r="O15" s="34">
        <f t="shared" si="26"/>
      </c>
      <c r="P15" s="35" t="str">
        <f t="shared" si="5"/>
        <v>ons</v>
      </c>
      <c r="Q15" s="36">
        <f t="shared" si="6"/>
        <v>10</v>
      </c>
      <c r="R15" s="37">
        <f t="shared" si="27"/>
        <v>44265</v>
      </c>
      <c r="S15" s="38"/>
      <c r="T15" s="39"/>
      <c r="U15" s="40">
        <f t="shared" si="28"/>
      </c>
      <c r="V15" s="35" t="str">
        <f t="shared" si="7"/>
        <v>LØR</v>
      </c>
      <c r="W15" s="36">
        <f t="shared" si="8"/>
        <v>10</v>
      </c>
      <c r="X15" s="37">
        <f t="shared" si="29"/>
        <v>44296</v>
      </c>
      <c r="Y15" s="38"/>
      <c r="Z15" s="39"/>
      <c r="AA15" s="40">
        <f t="shared" si="30"/>
      </c>
      <c r="AB15" s="35" t="str">
        <f t="shared" si="9"/>
        <v>man</v>
      </c>
      <c r="AC15" s="36">
        <f t="shared" si="10"/>
        <v>10</v>
      </c>
      <c r="AD15" s="37">
        <f t="shared" si="31"/>
        <v>44326</v>
      </c>
      <c r="AE15" s="38"/>
      <c r="AF15" s="39"/>
      <c r="AG15" s="40" t="str">
        <f t="shared" si="32"/>
        <v>u19</v>
      </c>
      <c r="AH15" s="23" t="str">
        <f t="shared" si="33"/>
        <v>tors</v>
      </c>
      <c r="AI15" s="24">
        <f t="shared" si="11"/>
        <v>10</v>
      </c>
      <c r="AJ15" s="25">
        <f t="shared" si="34"/>
        <v>44357</v>
      </c>
      <c r="AK15" s="26"/>
      <c r="AL15" s="27"/>
      <c r="AM15" s="28">
        <f t="shared" si="35"/>
      </c>
      <c r="AN15" s="35" t="str">
        <f t="shared" si="12"/>
        <v>LØR</v>
      </c>
      <c r="AO15" s="36">
        <f t="shared" si="13"/>
        <v>10</v>
      </c>
      <c r="AP15" s="37">
        <f t="shared" si="36"/>
        <v>44387</v>
      </c>
      <c r="AQ15" s="38"/>
      <c r="AR15" s="39"/>
      <c r="AS15" s="40">
        <f t="shared" si="37"/>
      </c>
      <c r="AT15" s="35" t="str">
        <f t="shared" si="14"/>
        <v>tirs</v>
      </c>
      <c r="AU15" s="36">
        <f t="shared" si="15"/>
        <v>10</v>
      </c>
      <c r="AV15" s="37">
        <f t="shared" si="38"/>
        <v>44418</v>
      </c>
      <c r="AW15" s="38"/>
      <c r="AX15" s="39"/>
      <c r="AY15" s="40">
        <f t="shared" si="39"/>
      </c>
      <c r="AZ15" s="35" t="str">
        <f t="shared" si="16"/>
        <v>fre</v>
      </c>
      <c r="BA15" s="36">
        <f t="shared" si="17"/>
        <v>10</v>
      </c>
      <c r="BB15" s="37">
        <f t="shared" si="40"/>
        <v>44449</v>
      </c>
      <c r="BC15" s="38"/>
      <c r="BD15" s="39"/>
      <c r="BE15" s="40">
        <f t="shared" si="41"/>
      </c>
      <c r="BF15" s="29" t="str">
        <f t="shared" si="18"/>
        <v>SØN</v>
      </c>
      <c r="BG15" s="30">
        <f t="shared" si="19"/>
        <v>10</v>
      </c>
      <c r="BH15" s="31">
        <f t="shared" si="42"/>
        <v>44479</v>
      </c>
      <c r="BI15" s="32"/>
      <c r="BJ15" s="33"/>
      <c r="BK15" s="34">
        <f t="shared" si="43"/>
      </c>
      <c r="BL15" s="29" t="str">
        <f t="shared" si="20"/>
        <v>ons</v>
      </c>
      <c r="BM15" s="30">
        <f t="shared" si="21"/>
        <v>10</v>
      </c>
      <c r="BN15" s="31">
        <f t="shared" si="44"/>
        <v>44510</v>
      </c>
      <c r="BO15" s="32"/>
      <c r="BP15" s="33"/>
      <c r="BQ15" s="34">
        <f t="shared" si="45"/>
      </c>
      <c r="BR15" s="29" t="str">
        <f t="shared" si="22"/>
        <v>fre</v>
      </c>
      <c r="BS15" s="30">
        <f t="shared" si="23"/>
        <v>10</v>
      </c>
      <c r="BT15" s="31">
        <f t="shared" si="46"/>
        <v>44540</v>
      </c>
      <c r="BU15" s="32"/>
      <c r="BV15" s="33"/>
      <c r="BW15" s="34">
        <f t="shared" si="47"/>
      </c>
      <c r="BX15" s="8"/>
      <c r="BY15" s="22"/>
      <c r="BZ15" s="22"/>
      <c r="CA15" s="22"/>
      <c r="CB15" s="22"/>
      <c r="CC15" s="22"/>
      <c r="CD15" s="22"/>
    </row>
    <row r="16" spans="3:82" ht="24.75" customHeight="1">
      <c r="C16" s="4"/>
      <c r="D16" s="29" t="str">
        <f t="shared" si="0"/>
        <v>man</v>
      </c>
      <c r="E16" s="30">
        <f t="shared" si="1"/>
        <v>11</v>
      </c>
      <c r="F16" s="31">
        <f t="shared" si="24"/>
        <v>44207</v>
      </c>
      <c r="G16" s="32"/>
      <c r="H16" s="33"/>
      <c r="I16" s="34" t="str">
        <f t="shared" si="2"/>
        <v>u2</v>
      </c>
      <c r="J16" s="29" t="str">
        <f t="shared" si="3"/>
        <v>tors</v>
      </c>
      <c r="K16" s="30">
        <f t="shared" si="4"/>
        <v>11</v>
      </c>
      <c r="L16" s="31">
        <f t="shared" si="25"/>
        <v>44238</v>
      </c>
      <c r="M16" s="32"/>
      <c r="N16" s="33"/>
      <c r="O16" s="34">
        <f t="shared" si="26"/>
      </c>
      <c r="P16" s="35" t="str">
        <f t="shared" si="5"/>
        <v>tors</v>
      </c>
      <c r="Q16" s="36">
        <f t="shared" si="6"/>
        <v>11</v>
      </c>
      <c r="R16" s="37">
        <f t="shared" si="27"/>
        <v>44266</v>
      </c>
      <c r="S16" s="38"/>
      <c r="T16" s="39"/>
      <c r="U16" s="40">
        <f t="shared" si="28"/>
      </c>
      <c r="V16" s="35" t="str">
        <f t="shared" si="7"/>
        <v>SØN</v>
      </c>
      <c r="W16" s="36">
        <f t="shared" si="8"/>
        <v>11</v>
      </c>
      <c r="X16" s="37">
        <f t="shared" si="29"/>
        <v>44297</v>
      </c>
      <c r="Y16" s="38"/>
      <c r="Z16" s="39"/>
      <c r="AA16" s="40">
        <f t="shared" si="30"/>
      </c>
      <c r="AB16" s="35" t="str">
        <f t="shared" si="9"/>
        <v>tirs</v>
      </c>
      <c r="AC16" s="36">
        <f t="shared" si="10"/>
        <v>11</v>
      </c>
      <c r="AD16" s="37">
        <f t="shared" si="31"/>
        <v>44327</v>
      </c>
      <c r="AE16" s="38"/>
      <c r="AF16" s="39"/>
      <c r="AG16" s="40">
        <f t="shared" si="32"/>
      </c>
      <c r="AH16" s="35" t="str">
        <f t="shared" si="33"/>
        <v>fre</v>
      </c>
      <c r="AI16" s="36">
        <f t="shared" si="11"/>
        <v>11</v>
      </c>
      <c r="AJ16" s="37">
        <f t="shared" si="34"/>
        <v>44358</v>
      </c>
      <c r="AK16" s="38"/>
      <c r="AL16" s="39"/>
      <c r="AM16" s="40">
        <f t="shared" si="35"/>
      </c>
      <c r="AN16" s="35" t="str">
        <f t="shared" si="12"/>
        <v>SØN</v>
      </c>
      <c r="AO16" s="36">
        <f t="shared" si="13"/>
        <v>11</v>
      </c>
      <c r="AP16" s="37">
        <f t="shared" si="36"/>
        <v>44388</v>
      </c>
      <c r="AQ16" s="38"/>
      <c r="AR16" s="39"/>
      <c r="AS16" s="40">
        <f t="shared" si="37"/>
      </c>
      <c r="AT16" s="35" t="str">
        <f t="shared" si="14"/>
        <v>ons</v>
      </c>
      <c r="AU16" s="36">
        <f t="shared" si="15"/>
        <v>11</v>
      </c>
      <c r="AV16" s="37">
        <f t="shared" si="38"/>
        <v>44419</v>
      </c>
      <c r="AW16" s="38"/>
      <c r="AX16" s="39"/>
      <c r="AY16" s="40">
        <f t="shared" si="39"/>
      </c>
      <c r="AZ16" s="35" t="str">
        <f t="shared" si="16"/>
        <v>LØR</v>
      </c>
      <c r="BA16" s="36">
        <f t="shared" si="17"/>
        <v>11</v>
      </c>
      <c r="BB16" s="37">
        <f t="shared" si="40"/>
        <v>44450</v>
      </c>
      <c r="BC16" s="38"/>
      <c r="BD16" s="39"/>
      <c r="BE16" s="40">
        <f t="shared" si="41"/>
      </c>
      <c r="BF16" s="29" t="str">
        <f t="shared" si="18"/>
        <v>man</v>
      </c>
      <c r="BG16" s="30">
        <f t="shared" si="19"/>
        <v>11</v>
      </c>
      <c r="BH16" s="31">
        <f t="shared" si="42"/>
        <v>44480</v>
      </c>
      <c r="BI16" s="32"/>
      <c r="BJ16" s="33"/>
      <c r="BK16" s="34" t="str">
        <f t="shared" si="43"/>
        <v>u41</v>
      </c>
      <c r="BL16" s="29" t="str">
        <f t="shared" si="20"/>
        <v>tors</v>
      </c>
      <c r="BM16" s="30">
        <f t="shared" si="21"/>
        <v>11</v>
      </c>
      <c r="BN16" s="31">
        <f t="shared" si="44"/>
        <v>44511</v>
      </c>
      <c r="BO16" s="32"/>
      <c r="BP16" s="33"/>
      <c r="BQ16" s="34">
        <f t="shared" si="45"/>
      </c>
      <c r="BR16" s="29" t="str">
        <f t="shared" si="22"/>
        <v>LØR</v>
      </c>
      <c r="BS16" s="30">
        <f t="shared" si="23"/>
        <v>11</v>
      </c>
      <c r="BT16" s="31">
        <f t="shared" si="46"/>
        <v>44541</v>
      </c>
      <c r="BU16" s="32"/>
      <c r="BV16" s="33"/>
      <c r="BW16" s="34">
        <f t="shared" si="47"/>
      </c>
      <c r="BX16" s="8"/>
      <c r="BY16" s="22"/>
      <c r="BZ16" s="22"/>
      <c r="CA16" s="22"/>
      <c r="CB16" s="22"/>
      <c r="CC16" s="22"/>
      <c r="CD16" s="22"/>
    </row>
    <row r="17" spans="3:82" ht="24.75" customHeight="1">
      <c r="C17" s="4"/>
      <c r="D17" s="29" t="str">
        <f t="shared" si="0"/>
        <v>tirs</v>
      </c>
      <c r="E17" s="30">
        <f t="shared" si="1"/>
        <v>12</v>
      </c>
      <c r="F17" s="31">
        <f t="shared" si="24"/>
        <v>44208</v>
      </c>
      <c r="G17" s="32"/>
      <c r="H17" s="33"/>
      <c r="I17" s="34">
        <f t="shared" si="2"/>
      </c>
      <c r="J17" s="29" t="str">
        <f t="shared" si="3"/>
        <v>fre</v>
      </c>
      <c r="K17" s="30">
        <f t="shared" si="4"/>
        <v>12</v>
      </c>
      <c r="L17" s="31">
        <f t="shared" si="25"/>
        <v>44239</v>
      </c>
      <c r="M17" s="32"/>
      <c r="N17" s="33"/>
      <c r="O17" s="34">
        <f t="shared" si="26"/>
      </c>
      <c r="P17" s="35" t="str">
        <f t="shared" si="5"/>
        <v>fre</v>
      </c>
      <c r="Q17" s="36">
        <f t="shared" si="6"/>
        <v>12</v>
      </c>
      <c r="R17" s="37">
        <f t="shared" si="27"/>
        <v>44267</v>
      </c>
      <c r="S17" s="38"/>
      <c r="T17" s="39"/>
      <c r="U17" s="40">
        <f t="shared" si="28"/>
      </c>
      <c r="V17" s="35" t="str">
        <f t="shared" si="7"/>
        <v>man</v>
      </c>
      <c r="W17" s="36">
        <f t="shared" si="8"/>
        <v>12</v>
      </c>
      <c r="X17" s="37">
        <f t="shared" si="29"/>
        <v>44298</v>
      </c>
      <c r="Y17" s="38"/>
      <c r="Z17" s="39"/>
      <c r="AA17" s="40" t="str">
        <f t="shared" si="30"/>
        <v>u15</v>
      </c>
      <c r="AB17" s="35" t="str">
        <f t="shared" si="9"/>
        <v>ons</v>
      </c>
      <c r="AC17" s="36">
        <f t="shared" si="10"/>
        <v>12</v>
      </c>
      <c r="AD17" s="37">
        <f t="shared" si="31"/>
        <v>44328</v>
      </c>
      <c r="AE17" s="38"/>
      <c r="AF17" s="39"/>
      <c r="AG17" s="40">
        <f t="shared" si="32"/>
      </c>
      <c r="AH17" s="35" t="str">
        <f t="shared" si="33"/>
        <v>LØR</v>
      </c>
      <c r="AI17" s="36">
        <f t="shared" si="11"/>
        <v>12</v>
      </c>
      <c r="AJ17" s="37">
        <f t="shared" si="34"/>
        <v>44359</v>
      </c>
      <c r="AK17" s="38"/>
      <c r="AL17" s="39"/>
      <c r="AM17" s="40">
        <f t="shared" si="35"/>
      </c>
      <c r="AN17" s="35" t="str">
        <f t="shared" si="12"/>
        <v>man</v>
      </c>
      <c r="AO17" s="36">
        <f t="shared" si="13"/>
        <v>12</v>
      </c>
      <c r="AP17" s="37">
        <f t="shared" si="36"/>
        <v>44389</v>
      </c>
      <c r="AQ17" s="38"/>
      <c r="AR17" s="39"/>
      <c r="AS17" s="40" t="str">
        <f t="shared" si="37"/>
        <v>u28</v>
      </c>
      <c r="AT17" s="35" t="str">
        <f t="shared" si="14"/>
        <v>tors</v>
      </c>
      <c r="AU17" s="36">
        <f t="shared" si="15"/>
        <v>12</v>
      </c>
      <c r="AV17" s="37">
        <f t="shared" si="38"/>
        <v>44420</v>
      </c>
      <c r="AW17" s="38"/>
      <c r="AX17" s="39"/>
      <c r="AY17" s="40">
        <f t="shared" si="39"/>
      </c>
      <c r="AZ17" s="35" t="str">
        <f t="shared" si="16"/>
        <v>SØN</v>
      </c>
      <c r="BA17" s="36">
        <f t="shared" si="17"/>
        <v>12</v>
      </c>
      <c r="BB17" s="37">
        <f t="shared" si="40"/>
        <v>44451</v>
      </c>
      <c r="BC17" s="38"/>
      <c r="BD17" s="39"/>
      <c r="BE17" s="40">
        <f t="shared" si="41"/>
      </c>
      <c r="BF17" s="29" t="str">
        <f t="shared" si="18"/>
        <v>tirs</v>
      </c>
      <c r="BG17" s="30">
        <f t="shared" si="19"/>
        <v>12</v>
      </c>
      <c r="BH17" s="31">
        <f t="shared" si="42"/>
        <v>44481</v>
      </c>
      <c r="BI17" s="32"/>
      <c r="BJ17" s="33"/>
      <c r="BK17" s="34">
        <f t="shared" si="43"/>
      </c>
      <c r="BL17" s="29" t="str">
        <f t="shared" si="20"/>
        <v>fre</v>
      </c>
      <c r="BM17" s="30">
        <f t="shared" si="21"/>
        <v>12</v>
      </c>
      <c r="BN17" s="31">
        <f t="shared" si="44"/>
        <v>44512</v>
      </c>
      <c r="BO17" s="32"/>
      <c r="BP17" s="33"/>
      <c r="BQ17" s="34">
        <f t="shared" si="45"/>
      </c>
      <c r="BR17" s="29" t="str">
        <f t="shared" si="22"/>
        <v>SØN</v>
      </c>
      <c r="BS17" s="30">
        <f t="shared" si="23"/>
        <v>12</v>
      </c>
      <c r="BT17" s="31">
        <f t="shared" si="46"/>
        <v>44542</v>
      </c>
      <c r="BU17" s="32"/>
      <c r="BV17" s="33"/>
      <c r="BW17" s="34">
        <f t="shared" si="47"/>
      </c>
      <c r="BX17" s="8"/>
      <c r="BY17" s="22"/>
      <c r="BZ17" s="22"/>
      <c r="CA17" s="22"/>
      <c r="CB17" s="22"/>
      <c r="CC17" s="22"/>
      <c r="CD17" s="22"/>
    </row>
    <row r="18" spans="3:82" ht="24.75" customHeight="1">
      <c r="C18" s="4"/>
      <c r="D18" s="29" t="str">
        <f t="shared" si="0"/>
        <v>ons</v>
      </c>
      <c r="E18" s="30">
        <f t="shared" si="1"/>
        <v>13</v>
      </c>
      <c r="F18" s="31">
        <f t="shared" si="24"/>
        <v>44209</v>
      </c>
      <c r="G18" s="32"/>
      <c r="H18" s="33"/>
      <c r="I18" s="34">
        <f t="shared" si="2"/>
      </c>
      <c r="J18" s="29" t="str">
        <f t="shared" si="3"/>
        <v>LØR</v>
      </c>
      <c r="K18" s="30">
        <f t="shared" si="4"/>
        <v>13</v>
      </c>
      <c r="L18" s="31">
        <f t="shared" si="25"/>
        <v>44240</v>
      </c>
      <c r="M18" s="32"/>
      <c r="N18" s="33"/>
      <c r="O18" s="34">
        <f t="shared" si="26"/>
      </c>
      <c r="P18" s="35" t="str">
        <f t="shared" si="5"/>
        <v>LØR</v>
      </c>
      <c r="Q18" s="36">
        <f t="shared" si="6"/>
        <v>13</v>
      </c>
      <c r="R18" s="37">
        <f t="shared" si="27"/>
        <v>44268</v>
      </c>
      <c r="S18" s="38"/>
      <c r="T18" s="39"/>
      <c r="U18" s="40">
        <f t="shared" si="28"/>
      </c>
      <c r="V18" s="35" t="str">
        <f t="shared" si="7"/>
        <v>tirs</v>
      </c>
      <c r="W18" s="36">
        <f t="shared" si="8"/>
        <v>13</v>
      </c>
      <c r="X18" s="37">
        <f t="shared" si="29"/>
        <v>44299</v>
      </c>
      <c r="Y18" s="38"/>
      <c r="Z18" s="39"/>
      <c r="AA18" s="40">
        <f t="shared" si="30"/>
      </c>
      <c r="AB18" s="35" t="str">
        <f t="shared" si="9"/>
        <v>tors</v>
      </c>
      <c r="AC18" s="36">
        <f t="shared" si="10"/>
        <v>13</v>
      </c>
      <c r="AD18" s="37">
        <f t="shared" si="31"/>
        <v>44329</v>
      </c>
      <c r="AE18" s="38"/>
      <c r="AF18" s="39"/>
      <c r="AG18" s="40">
        <f t="shared" si="32"/>
      </c>
      <c r="AH18" s="35" t="str">
        <f t="shared" si="33"/>
        <v>SØN</v>
      </c>
      <c r="AI18" s="36">
        <f t="shared" si="11"/>
        <v>13</v>
      </c>
      <c r="AJ18" s="37">
        <f t="shared" si="34"/>
        <v>44360</v>
      </c>
      <c r="AK18" s="38"/>
      <c r="AL18" s="39"/>
      <c r="AM18" s="40">
        <f t="shared" si="35"/>
      </c>
      <c r="AN18" s="35" t="str">
        <f t="shared" si="12"/>
        <v>tirs</v>
      </c>
      <c r="AO18" s="36">
        <f t="shared" si="13"/>
        <v>13</v>
      </c>
      <c r="AP18" s="37">
        <f t="shared" si="36"/>
        <v>44390</v>
      </c>
      <c r="AQ18" s="38"/>
      <c r="AR18" s="39"/>
      <c r="AS18" s="40">
        <f t="shared" si="37"/>
      </c>
      <c r="AT18" s="35" t="str">
        <f t="shared" si="14"/>
        <v>fre</v>
      </c>
      <c r="AU18" s="36">
        <f t="shared" si="15"/>
        <v>13</v>
      </c>
      <c r="AV18" s="37">
        <f t="shared" si="38"/>
        <v>44421</v>
      </c>
      <c r="AW18" s="38"/>
      <c r="AX18" s="39"/>
      <c r="AY18" s="40">
        <f t="shared" si="39"/>
      </c>
      <c r="AZ18" s="35" t="str">
        <f t="shared" si="16"/>
        <v>man</v>
      </c>
      <c r="BA18" s="36">
        <f t="shared" si="17"/>
        <v>13</v>
      </c>
      <c r="BB18" s="37">
        <f t="shared" si="40"/>
        <v>44452</v>
      </c>
      <c r="BC18" s="38"/>
      <c r="BD18" s="39"/>
      <c r="BE18" s="40" t="str">
        <f t="shared" si="41"/>
        <v>u37</v>
      </c>
      <c r="BF18" s="29" t="str">
        <f t="shared" si="18"/>
        <v>ons</v>
      </c>
      <c r="BG18" s="30">
        <f t="shared" si="19"/>
        <v>13</v>
      </c>
      <c r="BH18" s="31">
        <f t="shared" si="42"/>
        <v>44482</v>
      </c>
      <c r="BI18" s="32"/>
      <c r="BJ18" s="33"/>
      <c r="BK18" s="34">
        <f t="shared" si="43"/>
      </c>
      <c r="BL18" s="29" t="str">
        <f t="shared" si="20"/>
        <v>LØR</v>
      </c>
      <c r="BM18" s="30">
        <f t="shared" si="21"/>
        <v>13</v>
      </c>
      <c r="BN18" s="31">
        <f t="shared" si="44"/>
        <v>44513</v>
      </c>
      <c r="BO18" s="32"/>
      <c r="BP18" s="33"/>
      <c r="BQ18" s="34">
        <f t="shared" si="45"/>
      </c>
      <c r="BR18" s="29" t="str">
        <f t="shared" si="22"/>
        <v>man</v>
      </c>
      <c r="BS18" s="30">
        <f t="shared" si="23"/>
        <v>13</v>
      </c>
      <c r="BT18" s="31">
        <f t="shared" si="46"/>
        <v>44543</v>
      </c>
      <c r="BU18" s="32"/>
      <c r="BV18" s="33"/>
      <c r="BW18" s="34" t="str">
        <f t="shared" si="47"/>
        <v>u50</v>
      </c>
      <c r="BX18" s="8"/>
      <c r="BY18" s="22"/>
      <c r="BZ18" s="22"/>
      <c r="CA18" s="22"/>
      <c r="CB18" s="22"/>
      <c r="CC18" s="22"/>
      <c r="CD18" s="22"/>
    </row>
    <row r="19" spans="3:82" ht="24.75" customHeight="1">
      <c r="C19" s="4"/>
      <c r="D19" s="29" t="str">
        <f t="shared" si="0"/>
        <v>tors</v>
      </c>
      <c r="E19" s="30">
        <f t="shared" si="1"/>
        <v>14</v>
      </c>
      <c r="F19" s="31">
        <f t="shared" si="24"/>
        <v>44210</v>
      </c>
      <c r="G19" s="32"/>
      <c r="H19" s="33"/>
      <c r="I19" s="34">
        <f t="shared" si="2"/>
      </c>
      <c r="J19" s="29" t="str">
        <f t="shared" si="3"/>
        <v>SØN</v>
      </c>
      <c r="K19" s="30">
        <f t="shared" si="4"/>
        <v>14</v>
      </c>
      <c r="L19" s="31">
        <f t="shared" si="25"/>
        <v>44241</v>
      </c>
      <c r="M19" s="32"/>
      <c r="N19" s="33"/>
      <c r="O19" s="34">
        <f t="shared" si="26"/>
      </c>
      <c r="P19" s="35" t="str">
        <f t="shared" si="5"/>
        <v>SØN</v>
      </c>
      <c r="Q19" s="41">
        <f t="shared" si="6"/>
        <v>14</v>
      </c>
      <c r="R19" s="42">
        <f t="shared" si="27"/>
        <v>44269</v>
      </c>
      <c r="S19" s="43"/>
      <c r="T19" s="44"/>
      <c r="U19" s="40">
        <f t="shared" si="28"/>
      </c>
      <c r="V19" s="35" t="str">
        <f t="shared" si="7"/>
        <v>ons</v>
      </c>
      <c r="W19" s="36">
        <f t="shared" si="8"/>
        <v>14</v>
      </c>
      <c r="X19" s="37">
        <f t="shared" si="29"/>
        <v>44300</v>
      </c>
      <c r="Y19" s="38"/>
      <c r="Z19" s="39"/>
      <c r="AA19" s="40">
        <f t="shared" si="30"/>
      </c>
      <c r="AB19" s="35" t="str">
        <f t="shared" si="9"/>
        <v>fre</v>
      </c>
      <c r="AC19" s="36">
        <f t="shared" si="10"/>
        <v>14</v>
      </c>
      <c r="AD19" s="37">
        <f t="shared" si="31"/>
        <v>44330</v>
      </c>
      <c r="AE19" s="38"/>
      <c r="AF19" s="39"/>
      <c r="AG19" s="40">
        <f t="shared" si="32"/>
      </c>
      <c r="AH19" s="35" t="str">
        <f t="shared" si="33"/>
        <v>man</v>
      </c>
      <c r="AI19" s="36">
        <f t="shared" si="11"/>
        <v>14</v>
      </c>
      <c r="AJ19" s="37">
        <f t="shared" si="34"/>
        <v>44361</v>
      </c>
      <c r="AK19" s="38"/>
      <c r="AL19" s="39"/>
      <c r="AM19" s="40" t="str">
        <f t="shared" si="35"/>
        <v>u24</v>
      </c>
      <c r="AN19" s="35" t="str">
        <f t="shared" si="12"/>
        <v>ons</v>
      </c>
      <c r="AO19" s="36">
        <f t="shared" si="13"/>
        <v>14</v>
      </c>
      <c r="AP19" s="37">
        <f t="shared" si="36"/>
        <v>44391</v>
      </c>
      <c r="AQ19" s="38"/>
      <c r="AR19" s="39"/>
      <c r="AS19" s="40">
        <f t="shared" si="37"/>
      </c>
      <c r="AT19" s="35" t="str">
        <f t="shared" si="14"/>
        <v>LØR</v>
      </c>
      <c r="AU19" s="36">
        <f t="shared" si="15"/>
        <v>14</v>
      </c>
      <c r="AV19" s="37">
        <f t="shared" si="38"/>
        <v>44422</v>
      </c>
      <c r="AW19" s="38"/>
      <c r="AX19" s="39"/>
      <c r="AY19" s="40">
        <f t="shared" si="39"/>
      </c>
      <c r="AZ19" s="35" t="str">
        <f t="shared" si="16"/>
        <v>tirs</v>
      </c>
      <c r="BA19" s="36">
        <f t="shared" si="17"/>
        <v>14</v>
      </c>
      <c r="BB19" s="37">
        <f t="shared" si="40"/>
        <v>44453</v>
      </c>
      <c r="BC19" s="38"/>
      <c r="BD19" s="39"/>
      <c r="BE19" s="40">
        <f t="shared" si="41"/>
      </c>
      <c r="BF19" s="29" t="str">
        <f t="shared" si="18"/>
        <v>tors</v>
      </c>
      <c r="BG19" s="30">
        <f t="shared" si="19"/>
        <v>14</v>
      </c>
      <c r="BH19" s="31">
        <f t="shared" si="42"/>
        <v>44483</v>
      </c>
      <c r="BI19" s="32"/>
      <c r="BJ19" s="33"/>
      <c r="BK19" s="34">
        <f t="shared" si="43"/>
      </c>
      <c r="BL19" s="29" t="str">
        <f t="shared" si="20"/>
        <v>SØN</v>
      </c>
      <c r="BM19" s="30">
        <f t="shared" si="21"/>
        <v>14</v>
      </c>
      <c r="BN19" s="31">
        <f t="shared" si="44"/>
        <v>44514</v>
      </c>
      <c r="BO19" s="32"/>
      <c r="BP19" s="33"/>
      <c r="BQ19" s="34">
        <f t="shared" si="45"/>
      </c>
      <c r="BR19" s="29" t="str">
        <f t="shared" si="22"/>
        <v>tirs</v>
      </c>
      <c r="BS19" s="30">
        <f t="shared" si="23"/>
        <v>14</v>
      </c>
      <c r="BT19" s="31">
        <f t="shared" si="46"/>
        <v>44544</v>
      </c>
      <c r="BU19" s="32"/>
      <c r="BV19" s="33"/>
      <c r="BW19" s="34">
        <f t="shared" si="47"/>
      </c>
      <c r="BX19" s="8"/>
      <c r="BY19" s="22"/>
      <c r="BZ19" s="22"/>
      <c r="CA19" s="22"/>
      <c r="CB19" s="22"/>
      <c r="CC19" s="22"/>
      <c r="CD19" s="22"/>
    </row>
    <row r="20" spans="3:82" ht="24.75" customHeight="1">
      <c r="C20" s="4"/>
      <c r="D20" s="29" t="str">
        <f t="shared" si="0"/>
        <v>fre</v>
      </c>
      <c r="E20" s="30">
        <f t="shared" si="1"/>
        <v>15</v>
      </c>
      <c r="F20" s="31">
        <f t="shared" si="24"/>
        <v>44211</v>
      </c>
      <c r="G20" s="32"/>
      <c r="H20" s="33"/>
      <c r="I20" s="34">
        <f t="shared" si="2"/>
      </c>
      <c r="J20" s="29" t="str">
        <f t="shared" si="3"/>
        <v>man</v>
      </c>
      <c r="K20" s="30">
        <f t="shared" si="4"/>
        <v>15</v>
      </c>
      <c r="L20" s="31">
        <f t="shared" si="25"/>
        <v>44242</v>
      </c>
      <c r="M20" s="32"/>
      <c r="N20" s="33"/>
      <c r="O20" s="34" t="str">
        <f t="shared" si="26"/>
        <v>u7</v>
      </c>
      <c r="P20" s="35" t="str">
        <f t="shared" si="5"/>
        <v>man</v>
      </c>
      <c r="Q20" s="45">
        <f t="shared" si="6"/>
        <v>15</v>
      </c>
      <c r="R20" s="46">
        <f t="shared" si="27"/>
        <v>44270</v>
      </c>
      <c r="S20" s="47"/>
      <c r="T20" s="48"/>
      <c r="U20" s="49" t="str">
        <f t="shared" si="28"/>
        <v>u11</v>
      </c>
      <c r="V20" s="35" t="str">
        <f t="shared" si="7"/>
        <v>tors</v>
      </c>
      <c r="W20" s="36">
        <f t="shared" si="8"/>
        <v>15</v>
      </c>
      <c r="X20" s="37">
        <f t="shared" si="29"/>
        <v>44301</v>
      </c>
      <c r="Y20" s="38"/>
      <c r="Z20" s="39"/>
      <c r="AA20" s="40">
        <f t="shared" si="30"/>
      </c>
      <c r="AB20" s="35" t="str">
        <f t="shared" si="9"/>
        <v>LØR</v>
      </c>
      <c r="AC20" s="36">
        <f t="shared" si="10"/>
        <v>15</v>
      </c>
      <c r="AD20" s="37">
        <f t="shared" si="31"/>
        <v>44331</v>
      </c>
      <c r="AE20" s="38"/>
      <c r="AF20" s="39"/>
      <c r="AG20" s="40">
        <f t="shared" si="32"/>
      </c>
      <c r="AH20" s="35" t="str">
        <f t="shared" si="33"/>
        <v>tirs</v>
      </c>
      <c r="AI20" s="36">
        <f t="shared" si="11"/>
        <v>15</v>
      </c>
      <c r="AJ20" s="37">
        <f t="shared" si="34"/>
        <v>44362</v>
      </c>
      <c r="AK20" s="38"/>
      <c r="AL20" s="39"/>
      <c r="AM20" s="40">
        <f t="shared" si="35"/>
      </c>
      <c r="AN20" s="35" t="str">
        <f t="shared" si="12"/>
        <v>tors</v>
      </c>
      <c r="AO20" s="36">
        <f t="shared" si="13"/>
        <v>15</v>
      </c>
      <c r="AP20" s="37">
        <f t="shared" si="36"/>
        <v>44392</v>
      </c>
      <c r="AQ20" s="38"/>
      <c r="AR20" s="39"/>
      <c r="AS20" s="40">
        <f t="shared" si="37"/>
      </c>
      <c r="AT20" s="35" t="str">
        <f t="shared" si="14"/>
        <v>SØN</v>
      </c>
      <c r="AU20" s="36">
        <f t="shared" si="15"/>
        <v>15</v>
      </c>
      <c r="AV20" s="37">
        <f t="shared" si="38"/>
        <v>44423</v>
      </c>
      <c r="AW20" s="38"/>
      <c r="AX20" s="39"/>
      <c r="AY20" s="40">
        <f t="shared" si="39"/>
      </c>
      <c r="AZ20" s="35" t="str">
        <f t="shared" si="16"/>
        <v>ons</v>
      </c>
      <c r="BA20" s="36">
        <f t="shared" si="17"/>
        <v>15</v>
      </c>
      <c r="BB20" s="37">
        <f t="shared" si="40"/>
        <v>44454</v>
      </c>
      <c r="BC20" s="38"/>
      <c r="BD20" s="39"/>
      <c r="BE20" s="40">
        <f t="shared" si="41"/>
      </c>
      <c r="BF20" s="29" t="str">
        <f t="shared" si="18"/>
        <v>fre</v>
      </c>
      <c r="BG20" s="30">
        <f t="shared" si="19"/>
        <v>15</v>
      </c>
      <c r="BH20" s="31">
        <f t="shared" si="42"/>
        <v>44484</v>
      </c>
      <c r="BI20" s="32"/>
      <c r="BJ20" s="33"/>
      <c r="BK20" s="34">
        <f t="shared" si="43"/>
      </c>
      <c r="BL20" s="29" t="str">
        <f t="shared" si="20"/>
        <v>man</v>
      </c>
      <c r="BM20" s="30">
        <f t="shared" si="21"/>
        <v>15</v>
      </c>
      <c r="BN20" s="31">
        <f t="shared" si="44"/>
        <v>44515</v>
      </c>
      <c r="BO20" s="32"/>
      <c r="BP20" s="33"/>
      <c r="BQ20" s="34" t="str">
        <f t="shared" si="45"/>
        <v>u46</v>
      </c>
      <c r="BR20" s="29" t="str">
        <f t="shared" si="22"/>
        <v>ons</v>
      </c>
      <c r="BS20" s="30">
        <f t="shared" si="23"/>
        <v>15</v>
      </c>
      <c r="BT20" s="31">
        <f t="shared" si="46"/>
        <v>44545</v>
      </c>
      <c r="BU20" s="32"/>
      <c r="BV20" s="33"/>
      <c r="BW20" s="34">
        <f t="shared" si="47"/>
      </c>
      <c r="BX20" s="8"/>
      <c r="BY20" s="22"/>
      <c r="BZ20" s="22"/>
      <c r="CA20" s="22"/>
      <c r="CB20" s="22"/>
      <c r="CC20" s="22"/>
      <c r="CD20" s="22"/>
    </row>
    <row r="21" spans="3:82" ht="24.75" customHeight="1">
      <c r="C21" s="4"/>
      <c r="D21" s="29" t="str">
        <f t="shared" si="0"/>
        <v>LØR</v>
      </c>
      <c r="E21" s="30">
        <f t="shared" si="1"/>
        <v>16</v>
      </c>
      <c r="F21" s="31">
        <f t="shared" si="24"/>
        <v>44212</v>
      </c>
      <c r="G21" s="32"/>
      <c r="H21" s="33"/>
      <c r="I21" s="34">
        <f t="shared" si="2"/>
      </c>
      <c r="J21" s="29" t="str">
        <f t="shared" si="3"/>
        <v>tirs</v>
      </c>
      <c r="K21" s="30">
        <f t="shared" si="4"/>
        <v>16</v>
      </c>
      <c r="L21" s="31">
        <f t="shared" si="25"/>
        <v>44243</v>
      </c>
      <c r="M21" s="32"/>
      <c r="N21" s="33"/>
      <c r="O21" s="34">
        <f t="shared" si="26"/>
      </c>
      <c r="P21" s="35" t="str">
        <f t="shared" si="5"/>
        <v>tirs</v>
      </c>
      <c r="Q21" s="36">
        <f t="shared" si="6"/>
        <v>16</v>
      </c>
      <c r="R21" s="37">
        <f t="shared" si="27"/>
        <v>44271</v>
      </c>
      <c r="S21" s="38"/>
      <c r="T21" s="39"/>
      <c r="U21" s="40">
        <f t="shared" si="28"/>
      </c>
      <c r="V21" s="35" t="str">
        <f t="shared" si="7"/>
        <v>fre</v>
      </c>
      <c r="W21" s="36">
        <f t="shared" si="8"/>
        <v>16</v>
      </c>
      <c r="X21" s="37">
        <f t="shared" si="29"/>
        <v>44302</v>
      </c>
      <c r="Y21" s="38"/>
      <c r="Z21" s="39"/>
      <c r="AA21" s="40">
        <f t="shared" si="30"/>
      </c>
      <c r="AB21" s="35" t="str">
        <f t="shared" si="9"/>
        <v>SØN</v>
      </c>
      <c r="AC21" s="36">
        <f t="shared" si="10"/>
        <v>16</v>
      </c>
      <c r="AD21" s="37">
        <f t="shared" si="31"/>
        <v>44332</v>
      </c>
      <c r="AE21" s="38"/>
      <c r="AF21" s="39"/>
      <c r="AG21" s="40">
        <f t="shared" si="32"/>
      </c>
      <c r="AH21" s="35" t="str">
        <f t="shared" si="33"/>
        <v>ons</v>
      </c>
      <c r="AI21" s="36">
        <f t="shared" si="11"/>
        <v>16</v>
      </c>
      <c r="AJ21" s="37">
        <f t="shared" si="34"/>
        <v>44363</v>
      </c>
      <c r="AK21" s="38"/>
      <c r="AL21" s="39"/>
      <c r="AM21" s="40">
        <f t="shared" si="35"/>
      </c>
      <c r="AN21" s="35" t="str">
        <f t="shared" si="12"/>
        <v>fre</v>
      </c>
      <c r="AO21" s="36">
        <f t="shared" si="13"/>
        <v>16</v>
      </c>
      <c r="AP21" s="37">
        <f t="shared" si="36"/>
        <v>44393</v>
      </c>
      <c r="AQ21" s="38"/>
      <c r="AR21" s="39"/>
      <c r="AS21" s="40">
        <f t="shared" si="37"/>
      </c>
      <c r="AT21" s="35" t="str">
        <f t="shared" si="14"/>
        <v>man</v>
      </c>
      <c r="AU21" s="36">
        <f t="shared" si="15"/>
        <v>16</v>
      </c>
      <c r="AV21" s="37">
        <f t="shared" si="38"/>
        <v>44424</v>
      </c>
      <c r="AW21" s="38"/>
      <c r="AX21" s="39"/>
      <c r="AY21" s="40" t="str">
        <f t="shared" si="39"/>
        <v>u33</v>
      </c>
      <c r="AZ21" s="35" t="str">
        <f t="shared" si="16"/>
        <v>tors</v>
      </c>
      <c r="BA21" s="36">
        <f t="shared" si="17"/>
        <v>16</v>
      </c>
      <c r="BB21" s="37">
        <f t="shared" si="40"/>
        <v>44455</v>
      </c>
      <c r="BC21" s="38"/>
      <c r="BD21" s="39"/>
      <c r="BE21" s="40">
        <f t="shared" si="41"/>
      </c>
      <c r="BF21" s="29" t="str">
        <f t="shared" si="18"/>
        <v>LØR</v>
      </c>
      <c r="BG21" s="30">
        <f t="shared" si="19"/>
        <v>16</v>
      </c>
      <c r="BH21" s="31">
        <f t="shared" si="42"/>
        <v>44485</v>
      </c>
      <c r="BI21" s="32"/>
      <c r="BJ21" s="33"/>
      <c r="BK21" s="34">
        <f t="shared" si="43"/>
      </c>
      <c r="BL21" s="29" t="str">
        <f t="shared" si="20"/>
        <v>tirs</v>
      </c>
      <c r="BM21" s="30">
        <f t="shared" si="21"/>
        <v>16</v>
      </c>
      <c r="BN21" s="31">
        <f t="shared" si="44"/>
        <v>44516</v>
      </c>
      <c r="BO21" s="32"/>
      <c r="BP21" s="33"/>
      <c r="BQ21" s="34">
        <f t="shared" si="45"/>
      </c>
      <c r="BR21" s="29" t="str">
        <f t="shared" si="22"/>
        <v>tors</v>
      </c>
      <c r="BS21" s="30">
        <f t="shared" si="23"/>
        <v>16</v>
      </c>
      <c r="BT21" s="31">
        <f t="shared" si="46"/>
        <v>44546</v>
      </c>
      <c r="BU21" s="32"/>
      <c r="BV21" s="33"/>
      <c r="BW21" s="34">
        <f t="shared" si="47"/>
      </c>
      <c r="BX21" s="8"/>
      <c r="BY21" s="22"/>
      <c r="BZ21" s="22"/>
      <c r="CA21" s="22"/>
      <c r="CB21" s="22"/>
      <c r="CC21" s="22"/>
      <c r="CD21" s="22"/>
    </row>
    <row r="22" spans="3:82" ht="24.75" customHeight="1">
      <c r="C22" s="4"/>
      <c r="D22" s="29" t="str">
        <f t="shared" si="0"/>
        <v>SØN</v>
      </c>
      <c r="E22" s="30">
        <f t="shared" si="1"/>
        <v>17</v>
      </c>
      <c r="F22" s="31">
        <f t="shared" si="24"/>
        <v>44213</v>
      </c>
      <c r="G22" s="32"/>
      <c r="H22" s="33"/>
      <c r="I22" s="34">
        <f t="shared" si="2"/>
      </c>
      <c r="J22" s="29" t="str">
        <f t="shared" si="3"/>
        <v>ons</v>
      </c>
      <c r="K22" s="30">
        <f t="shared" si="4"/>
        <v>17</v>
      </c>
      <c r="L22" s="31">
        <f t="shared" si="25"/>
        <v>44244</v>
      </c>
      <c r="M22" s="32"/>
      <c r="N22" s="33"/>
      <c r="O22" s="34">
        <f t="shared" si="26"/>
      </c>
      <c r="P22" s="35" t="str">
        <f t="shared" si="5"/>
        <v>ons</v>
      </c>
      <c r="Q22" s="36">
        <f t="shared" si="6"/>
        <v>17</v>
      </c>
      <c r="R22" s="37">
        <f t="shared" si="27"/>
        <v>44272</v>
      </c>
      <c r="S22" s="38"/>
      <c r="T22" s="39"/>
      <c r="U22" s="40">
        <f t="shared" si="28"/>
      </c>
      <c r="V22" s="35" t="str">
        <f t="shared" si="7"/>
        <v>LØR</v>
      </c>
      <c r="W22" s="36">
        <f t="shared" si="8"/>
        <v>17</v>
      </c>
      <c r="X22" s="37">
        <f t="shared" si="29"/>
        <v>44303</v>
      </c>
      <c r="Y22" s="38"/>
      <c r="Z22" s="39"/>
      <c r="AA22" s="40">
        <f t="shared" si="30"/>
      </c>
      <c r="AB22" s="23" t="str">
        <f t="shared" si="9"/>
        <v>man</v>
      </c>
      <c r="AC22" s="24">
        <f t="shared" si="10"/>
        <v>17</v>
      </c>
      <c r="AD22" s="25">
        <f t="shared" si="31"/>
        <v>44333</v>
      </c>
      <c r="AE22" s="26"/>
      <c r="AF22" s="27"/>
      <c r="AG22" s="28" t="str">
        <f t="shared" si="32"/>
        <v>u20</v>
      </c>
      <c r="AH22" s="35" t="str">
        <f t="shared" si="33"/>
        <v>tors</v>
      </c>
      <c r="AI22" s="36">
        <f t="shared" si="11"/>
        <v>17</v>
      </c>
      <c r="AJ22" s="37">
        <f t="shared" si="34"/>
        <v>44364</v>
      </c>
      <c r="AK22" s="38"/>
      <c r="AL22" s="39"/>
      <c r="AM22" s="40">
        <f t="shared" si="35"/>
      </c>
      <c r="AN22" s="35" t="str">
        <f t="shared" si="12"/>
        <v>LØR</v>
      </c>
      <c r="AO22" s="36">
        <f t="shared" si="13"/>
        <v>17</v>
      </c>
      <c r="AP22" s="37">
        <f t="shared" si="36"/>
        <v>44394</v>
      </c>
      <c r="AQ22" s="38"/>
      <c r="AR22" s="39"/>
      <c r="AS22" s="40">
        <f t="shared" si="37"/>
      </c>
      <c r="AT22" s="35" t="str">
        <f t="shared" si="14"/>
        <v>tirs</v>
      </c>
      <c r="AU22" s="36">
        <f t="shared" si="15"/>
        <v>17</v>
      </c>
      <c r="AV22" s="37">
        <f t="shared" si="38"/>
        <v>44425</v>
      </c>
      <c r="AW22" s="38"/>
      <c r="AX22" s="39"/>
      <c r="AY22" s="40">
        <f t="shared" si="39"/>
      </c>
      <c r="AZ22" s="35" t="str">
        <f t="shared" si="16"/>
        <v>fre</v>
      </c>
      <c r="BA22" s="36">
        <f t="shared" si="17"/>
        <v>17</v>
      </c>
      <c r="BB22" s="37">
        <f t="shared" si="40"/>
        <v>44456</v>
      </c>
      <c r="BC22" s="38"/>
      <c r="BD22" s="39"/>
      <c r="BE22" s="40">
        <f t="shared" si="41"/>
      </c>
      <c r="BF22" s="29" t="str">
        <f t="shared" si="18"/>
        <v>SØN</v>
      </c>
      <c r="BG22" s="30">
        <f t="shared" si="19"/>
        <v>17</v>
      </c>
      <c r="BH22" s="31">
        <f t="shared" si="42"/>
        <v>44486</v>
      </c>
      <c r="BI22" s="32"/>
      <c r="BJ22" s="33"/>
      <c r="BK22" s="34">
        <f t="shared" si="43"/>
      </c>
      <c r="BL22" s="29" t="str">
        <f t="shared" si="20"/>
        <v>ons</v>
      </c>
      <c r="BM22" s="30">
        <f t="shared" si="21"/>
        <v>17</v>
      </c>
      <c r="BN22" s="31">
        <f t="shared" si="44"/>
        <v>44517</v>
      </c>
      <c r="BO22" s="32"/>
      <c r="BP22" s="33"/>
      <c r="BQ22" s="34">
        <f t="shared" si="45"/>
      </c>
      <c r="BR22" s="29" t="str">
        <f t="shared" si="22"/>
        <v>fre</v>
      </c>
      <c r="BS22" s="30">
        <f t="shared" si="23"/>
        <v>17</v>
      </c>
      <c r="BT22" s="31">
        <f t="shared" si="46"/>
        <v>44547</v>
      </c>
      <c r="BU22" s="32"/>
      <c r="BV22" s="33"/>
      <c r="BW22" s="34">
        <f t="shared" si="47"/>
      </c>
      <c r="BX22" s="8"/>
      <c r="BY22" s="22"/>
      <c r="BZ22" s="22"/>
      <c r="CA22" s="22"/>
      <c r="CB22" s="22"/>
      <c r="CC22" s="22"/>
      <c r="CD22" s="22"/>
    </row>
    <row r="23" spans="3:82" ht="24.75" customHeight="1">
      <c r="C23" s="4"/>
      <c r="D23" s="29" t="str">
        <f t="shared" si="0"/>
        <v>man</v>
      </c>
      <c r="E23" s="30">
        <f t="shared" si="1"/>
        <v>18</v>
      </c>
      <c r="F23" s="31">
        <f t="shared" si="24"/>
        <v>44214</v>
      </c>
      <c r="G23" s="32"/>
      <c r="H23" s="33"/>
      <c r="I23" s="34" t="str">
        <f t="shared" si="2"/>
        <v>u3</v>
      </c>
      <c r="J23" s="29" t="str">
        <f t="shared" si="3"/>
        <v>tors</v>
      </c>
      <c r="K23" s="30">
        <f t="shared" si="4"/>
        <v>18</v>
      </c>
      <c r="L23" s="31">
        <f t="shared" si="25"/>
        <v>44245</v>
      </c>
      <c r="M23" s="32"/>
      <c r="N23" s="33"/>
      <c r="O23" s="34">
        <f t="shared" si="26"/>
      </c>
      <c r="P23" s="35" t="str">
        <f t="shared" si="5"/>
        <v>tors</v>
      </c>
      <c r="Q23" s="36">
        <f t="shared" si="6"/>
        <v>18</v>
      </c>
      <c r="R23" s="37">
        <f t="shared" si="27"/>
        <v>44273</v>
      </c>
      <c r="S23" s="38"/>
      <c r="T23" s="39"/>
      <c r="U23" s="40">
        <f t="shared" si="28"/>
      </c>
      <c r="V23" s="23" t="str">
        <f t="shared" si="7"/>
        <v>SØN</v>
      </c>
      <c r="W23" s="24">
        <f t="shared" si="8"/>
        <v>18</v>
      </c>
      <c r="X23" s="25">
        <f t="shared" si="29"/>
        <v>44304</v>
      </c>
      <c r="Y23" s="26"/>
      <c r="Z23" s="27"/>
      <c r="AA23" s="28">
        <f t="shared" si="30"/>
      </c>
      <c r="AB23" s="35" t="str">
        <f t="shared" si="9"/>
        <v>tirs</v>
      </c>
      <c r="AC23" s="36">
        <f t="shared" si="10"/>
        <v>18</v>
      </c>
      <c r="AD23" s="37">
        <f t="shared" si="31"/>
        <v>44334</v>
      </c>
      <c r="AE23" s="38"/>
      <c r="AF23" s="39"/>
      <c r="AG23" s="40">
        <f t="shared" si="32"/>
      </c>
      <c r="AH23" s="35" t="str">
        <f t="shared" si="33"/>
        <v>fre</v>
      </c>
      <c r="AI23" s="36">
        <f t="shared" si="11"/>
        <v>18</v>
      </c>
      <c r="AJ23" s="37">
        <f t="shared" si="34"/>
        <v>44365</v>
      </c>
      <c r="AK23" s="38"/>
      <c r="AL23" s="39"/>
      <c r="AM23" s="40">
        <f t="shared" si="35"/>
      </c>
      <c r="AN23" s="35" t="str">
        <f t="shared" si="12"/>
        <v>SØN</v>
      </c>
      <c r="AO23" s="36">
        <f t="shared" si="13"/>
        <v>18</v>
      </c>
      <c r="AP23" s="37">
        <f t="shared" si="36"/>
        <v>44395</v>
      </c>
      <c r="AQ23" s="38"/>
      <c r="AR23" s="39"/>
      <c r="AS23" s="40">
        <f t="shared" si="37"/>
      </c>
      <c r="AT23" s="35" t="str">
        <f t="shared" si="14"/>
        <v>ons</v>
      </c>
      <c r="AU23" s="36">
        <f t="shared" si="15"/>
        <v>18</v>
      </c>
      <c r="AV23" s="37">
        <f t="shared" si="38"/>
        <v>44426</v>
      </c>
      <c r="AW23" s="38"/>
      <c r="AX23" s="39"/>
      <c r="AY23" s="40">
        <f t="shared" si="39"/>
      </c>
      <c r="AZ23" s="35" t="str">
        <f t="shared" si="16"/>
        <v>LØR</v>
      </c>
      <c r="BA23" s="36">
        <f t="shared" si="17"/>
        <v>18</v>
      </c>
      <c r="BB23" s="37">
        <f t="shared" si="40"/>
        <v>44457</v>
      </c>
      <c r="BC23" s="38"/>
      <c r="BD23" s="39"/>
      <c r="BE23" s="40">
        <f t="shared" si="41"/>
      </c>
      <c r="BF23" s="29" t="str">
        <f t="shared" si="18"/>
        <v>man</v>
      </c>
      <c r="BG23" s="30">
        <f t="shared" si="19"/>
        <v>18</v>
      </c>
      <c r="BH23" s="31">
        <f t="shared" si="42"/>
        <v>44487</v>
      </c>
      <c r="BI23" s="32"/>
      <c r="BJ23" s="33"/>
      <c r="BK23" s="34" t="str">
        <f t="shared" si="43"/>
        <v>u42</v>
      </c>
      <c r="BL23" s="29" t="str">
        <f t="shared" si="20"/>
        <v>tors</v>
      </c>
      <c r="BM23" s="30">
        <f t="shared" si="21"/>
        <v>18</v>
      </c>
      <c r="BN23" s="31">
        <f t="shared" si="44"/>
        <v>44518</v>
      </c>
      <c r="BO23" s="32"/>
      <c r="BP23" s="33"/>
      <c r="BQ23" s="34">
        <f t="shared" si="45"/>
      </c>
      <c r="BR23" s="29" t="str">
        <f t="shared" si="22"/>
        <v>LØR</v>
      </c>
      <c r="BS23" s="30">
        <f t="shared" si="23"/>
        <v>18</v>
      </c>
      <c r="BT23" s="31">
        <f t="shared" si="46"/>
        <v>44548</v>
      </c>
      <c r="BU23" s="32"/>
      <c r="BV23" s="33"/>
      <c r="BW23" s="34">
        <f t="shared" si="47"/>
      </c>
      <c r="BX23" s="8"/>
      <c r="BY23" s="22"/>
      <c r="BZ23" s="22"/>
      <c r="CA23" s="22"/>
      <c r="CB23" s="22"/>
      <c r="CC23" s="22"/>
      <c r="CD23" s="22"/>
    </row>
    <row r="24" spans="3:76" ht="24.75" customHeight="1">
      <c r="C24" s="4"/>
      <c r="D24" s="29" t="str">
        <f t="shared" si="0"/>
        <v>tirs</v>
      </c>
      <c r="E24" s="30">
        <f t="shared" si="1"/>
        <v>19</v>
      </c>
      <c r="F24" s="31">
        <f t="shared" si="24"/>
        <v>44215</v>
      </c>
      <c r="G24" s="32"/>
      <c r="H24" s="33"/>
      <c r="I24" s="34">
        <f t="shared" si="2"/>
      </c>
      <c r="J24" s="29" t="str">
        <f t="shared" si="3"/>
        <v>fre</v>
      </c>
      <c r="K24" s="30">
        <f t="shared" si="4"/>
        <v>19</v>
      </c>
      <c r="L24" s="31">
        <f t="shared" si="25"/>
        <v>44246</v>
      </c>
      <c r="M24" s="32"/>
      <c r="N24" s="33"/>
      <c r="O24" s="34">
        <f t="shared" si="26"/>
      </c>
      <c r="P24" s="35" t="str">
        <f t="shared" si="5"/>
        <v>fre</v>
      </c>
      <c r="Q24" s="36">
        <f t="shared" si="6"/>
        <v>19</v>
      </c>
      <c r="R24" s="37">
        <f t="shared" si="27"/>
        <v>44274</v>
      </c>
      <c r="S24" s="38"/>
      <c r="T24" s="39"/>
      <c r="U24" s="40">
        <f t="shared" si="28"/>
      </c>
      <c r="V24" s="23" t="str">
        <f t="shared" si="7"/>
        <v>man</v>
      </c>
      <c r="W24" s="24">
        <f t="shared" si="8"/>
        <v>19</v>
      </c>
      <c r="X24" s="25">
        <f t="shared" si="29"/>
        <v>44305</v>
      </c>
      <c r="Y24" s="26"/>
      <c r="Z24" s="27"/>
      <c r="AA24" s="28" t="str">
        <f t="shared" si="30"/>
        <v>u16</v>
      </c>
      <c r="AB24" s="35" t="str">
        <f t="shared" si="9"/>
        <v>ons</v>
      </c>
      <c r="AC24" s="36">
        <f t="shared" si="10"/>
        <v>19</v>
      </c>
      <c r="AD24" s="37">
        <f t="shared" si="31"/>
        <v>44335</v>
      </c>
      <c r="AE24" s="38"/>
      <c r="AF24" s="39"/>
      <c r="AG24" s="40">
        <f t="shared" si="32"/>
      </c>
      <c r="AH24" s="35" t="str">
        <f t="shared" si="33"/>
        <v>LØR</v>
      </c>
      <c r="AI24" s="36">
        <f t="shared" si="11"/>
        <v>19</v>
      </c>
      <c r="AJ24" s="37">
        <f t="shared" si="34"/>
        <v>44366</v>
      </c>
      <c r="AK24" s="38"/>
      <c r="AL24" s="39"/>
      <c r="AM24" s="40">
        <f t="shared" si="35"/>
      </c>
      <c r="AN24" s="35" t="str">
        <f t="shared" si="12"/>
        <v>man</v>
      </c>
      <c r="AO24" s="36">
        <f t="shared" si="13"/>
        <v>19</v>
      </c>
      <c r="AP24" s="37">
        <f t="shared" si="36"/>
        <v>44396</v>
      </c>
      <c r="AQ24" s="38"/>
      <c r="AR24" s="39"/>
      <c r="AS24" s="40" t="str">
        <f t="shared" si="37"/>
        <v>u29</v>
      </c>
      <c r="AT24" s="35" t="str">
        <f t="shared" si="14"/>
        <v>tors</v>
      </c>
      <c r="AU24" s="36">
        <f t="shared" si="15"/>
        <v>19</v>
      </c>
      <c r="AV24" s="37">
        <f t="shared" si="38"/>
        <v>44427</v>
      </c>
      <c r="AW24" s="38"/>
      <c r="AX24" s="39"/>
      <c r="AY24" s="40">
        <f t="shared" si="39"/>
      </c>
      <c r="AZ24" s="35" t="str">
        <f t="shared" si="16"/>
        <v>SØN</v>
      </c>
      <c r="BA24" s="36">
        <f t="shared" si="17"/>
        <v>19</v>
      </c>
      <c r="BB24" s="37">
        <f t="shared" si="40"/>
        <v>44458</v>
      </c>
      <c r="BC24" s="38"/>
      <c r="BD24" s="39"/>
      <c r="BE24" s="40">
        <f t="shared" si="41"/>
      </c>
      <c r="BF24" s="29" t="str">
        <f t="shared" si="18"/>
        <v>tirs</v>
      </c>
      <c r="BG24" s="30">
        <f t="shared" si="19"/>
        <v>19</v>
      </c>
      <c r="BH24" s="31">
        <f t="shared" si="42"/>
        <v>44488</v>
      </c>
      <c r="BI24" s="32"/>
      <c r="BJ24" s="33"/>
      <c r="BK24" s="34">
        <f t="shared" si="43"/>
      </c>
      <c r="BL24" s="29" t="str">
        <f t="shared" si="20"/>
        <v>fre</v>
      </c>
      <c r="BM24" s="30">
        <f t="shared" si="21"/>
        <v>19</v>
      </c>
      <c r="BN24" s="31">
        <f t="shared" si="44"/>
        <v>44519</v>
      </c>
      <c r="BO24" s="32"/>
      <c r="BP24" s="33"/>
      <c r="BQ24" s="34">
        <f t="shared" si="45"/>
      </c>
      <c r="BR24" s="29" t="str">
        <f t="shared" si="22"/>
        <v>SØN</v>
      </c>
      <c r="BS24" s="30">
        <f t="shared" si="23"/>
        <v>19</v>
      </c>
      <c r="BT24" s="31">
        <f t="shared" si="46"/>
        <v>44549</v>
      </c>
      <c r="BU24" s="32"/>
      <c r="BV24" s="33"/>
      <c r="BW24" s="34">
        <f t="shared" si="47"/>
      </c>
      <c r="BX24" s="8"/>
    </row>
    <row r="25" spans="3:76" ht="24.75" customHeight="1">
      <c r="C25" s="4"/>
      <c r="D25" s="29" t="str">
        <f t="shared" si="0"/>
        <v>ons</v>
      </c>
      <c r="E25" s="30">
        <f t="shared" si="1"/>
        <v>20</v>
      </c>
      <c r="F25" s="31">
        <f t="shared" si="24"/>
        <v>44216</v>
      </c>
      <c r="G25" s="32"/>
      <c r="H25" s="33"/>
      <c r="I25" s="34">
        <f t="shared" si="2"/>
      </c>
      <c r="J25" s="29" t="str">
        <f t="shared" si="3"/>
        <v>LØR</v>
      </c>
      <c r="K25" s="30">
        <f t="shared" si="4"/>
        <v>20</v>
      </c>
      <c r="L25" s="31">
        <f t="shared" si="25"/>
        <v>44247</v>
      </c>
      <c r="M25" s="32"/>
      <c r="N25" s="33"/>
      <c r="O25" s="34">
        <f t="shared" si="26"/>
      </c>
      <c r="P25" s="35" t="str">
        <f t="shared" si="5"/>
        <v>LØR</v>
      </c>
      <c r="Q25" s="36">
        <f t="shared" si="6"/>
        <v>20</v>
      </c>
      <c r="R25" s="37">
        <f t="shared" si="27"/>
        <v>44275</v>
      </c>
      <c r="S25" s="38"/>
      <c r="T25" s="39"/>
      <c r="U25" s="40">
        <f t="shared" si="28"/>
      </c>
      <c r="V25" s="35" t="str">
        <f t="shared" si="7"/>
        <v>tirs</v>
      </c>
      <c r="W25" s="36">
        <f t="shared" si="8"/>
        <v>20</v>
      </c>
      <c r="X25" s="37">
        <f t="shared" si="29"/>
        <v>44306</v>
      </c>
      <c r="Y25" s="38"/>
      <c r="Z25" s="39"/>
      <c r="AA25" s="40">
        <f t="shared" si="30"/>
      </c>
      <c r="AB25" s="35" t="str">
        <f t="shared" si="9"/>
        <v>tors</v>
      </c>
      <c r="AC25" s="36">
        <f t="shared" si="10"/>
        <v>20</v>
      </c>
      <c r="AD25" s="37">
        <f t="shared" si="31"/>
        <v>44336</v>
      </c>
      <c r="AE25" s="38"/>
      <c r="AF25" s="39"/>
      <c r="AG25" s="40">
        <f t="shared" si="32"/>
      </c>
      <c r="AH25" s="35" t="str">
        <f t="shared" si="33"/>
        <v>SØN</v>
      </c>
      <c r="AI25" s="36">
        <f t="shared" si="11"/>
        <v>20</v>
      </c>
      <c r="AJ25" s="37">
        <f t="shared" si="34"/>
        <v>44367</v>
      </c>
      <c r="AK25" s="38"/>
      <c r="AL25" s="39"/>
      <c r="AM25" s="40">
        <f t="shared" si="35"/>
      </c>
      <c r="AN25" s="35" t="str">
        <f t="shared" si="12"/>
        <v>tirs</v>
      </c>
      <c r="AO25" s="36">
        <f t="shared" si="13"/>
        <v>20</v>
      </c>
      <c r="AP25" s="37">
        <f t="shared" si="36"/>
        <v>44397</v>
      </c>
      <c r="AQ25" s="38"/>
      <c r="AR25" s="39"/>
      <c r="AS25" s="40">
        <f t="shared" si="37"/>
      </c>
      <c r="AT25" s="35" t="str">
        <f t="shared" si="14"/>
        <v>fre</v>
      </c>
      <c r="AU25" s="36">
        <f t="shared" si="15"/>
        <v>20</v>
      </c>
      <c r="AV25" s="37">
        <f t="shared" si="38"/>
        <v>44428</v>
      </c>
      <c r="AW25" s="38"/>
      <c r="AX25" s="39"/>
      <c r="AY25" s="40">
        <f t="shared" si="39"/>
      </c>
      <c r="AZ25" s="35" t="str">
        <f t="shared" si="16"/>
        <v>man</v>
      </c>
      <c r="BA25" s="36">
        <f t="shared" si="17"/>
        <v>20</v>
      </c>
      <c r="BB25" s="37">
        <f t="shared" si="40"/>
        <v>44459</v>
      </c>
      <c r="BC25" s="38"/>
      <c r="BD25" s="39"/>
      <c r="BE25" s="40" t="str">
        <f t="shared" si="41"/>
        <v>u38</v>
      </c>
      <c r="BF25" s="29" t="str">
        <f t="shared" si="18"/>
        <v>ons</v>
      </c>
      <c r="BG25" s="30">
        <f t="shared" si="19"/>
        <v>20</v>
      </c>
      <c r="BH25" s="31">
        <f t="shared" si="42"/>
        <v>44489</v>
      </c>
      <c r="BI25" s="32"/>
      <c r="BJ25" s="33"/>
      <c r="BK25" s="34">
        <f t="shared" si="43"/>
      </c>
      <c r="BL25" s="29" t="str">
        <f t="shared" si="20"/>
        <v>LØR</v>
      </c>
      <c r="BM25" s="30">
        <f t="shared" si="21"/>
        <v>20</v>
      </c>
      <c r="BN25" s="31">
        <f t="shared" si="44"/>
        <v>44520</v>
      </c>
      <c r="BO25" s="32"/>
      <c r="BP25" s="33"/>
      <c r="BQ25" s="34">
        <f t="shared" si="45"/>
      </c>
      <c r="BR25" s="29" t="str">
        <f t="shared" si="22"/>
        <v>man</v>
      </c>
      <c r="BS25" s="30">
        <f t="shared" si="23"/>
        <v>20</v>
      </c>
      <c r="BT25" s="31">
        <f t="shared" si="46"/>
        <v>44550</v>
      </c>
      <c r="BU25" s="32"/>
      <c r="BV25" s="33"/>
      <c r="BW25" s="34" t="str">
        <f t="shared" si="47"/>
        <v>u51</v>
      </c>
      <c r="BX25" s="8"/>
    </row>
    <row r="26" spans="3:76" ht="24.75" customHeight="1">
      <c r="C26" s="4"/>
      <c r="D26" s="29" t="str">
        <f t="shared" si="0"/>
        <v>tors</v>
      </c>
      <c r="E26" s="30">
        <f t="shared" si="1"/>
        <v>21</v>
      </c>
      <c r="F26" s="31">
        <f t="shared" si="24"/>
        <v>44217</v>
      </c>
      <c r="G26" s="32"/>
      <c r="H26" s="33"/>
      <c r="I26" s="34">
        <f t="shared" si="2"/>
      </c>
      <c r="J26" s="29" t="str">
        <f t="shared" si="3"/>
        <v>SØN</v>
      </c>
      <c r="K26" s="30">
        <f t="shared" si="4"/>
        <v>21</v>
      </c>
      <c r="L26" s="31">
        <f t="shared" si="25"/>
        <v>44248</v>
      </c>
      <c r="M26" s="32"/>
      <c r="N26" s="33"/>
      <c r="O26" s="34">
        <f t="shared" si="26"/>
      </c>
      <c r="P26" s="35" t="str">
        <f t="shared" si="5"/>
        <v>SØN</v>
      </c>
      <c r="Q26" s="36">
        <f t="shared" si="6"/>
        <v>21</v>
      </c>
      <c r="R26" s="37">
        <f t="shared" si="27"/>
        <v>44276</v>
      </c>
      <c r="S26" s="38"/>
      <c r="T26" s="39"/>
      <c r="U26" s="40">
        <f t="shared" si="28"/>
      </c>
      <c r="V26" s="23" t="str">
        <f t="shared" si="7"/>
        <v>ons</v>
      </c>
      <c r="W26" s="24">
        <f t="shared" si="8"/>
        <v>21</v>
      </c>
      <c r="X26" s="25">
        <f t="shared" si="29"/>
        <v>44307</v>
      </c>
      <c r="Y26" s="26"/>
      <c r="Z26" s="27"/>
      <c r="AA26" s="28">
        <f t="shared" si="30"/>
      </c>
      <c r="AB26" s="35" t="str">
        <f t="shared" si="9"/>
        <v>fre</v>
      </c>
      <c r="AC26" s="36">
        <f t="shared" si="10"/>
        <v>21</v>
      </c>
      <c r="AD26" s="37">
        <f t="shared" si="31"/>
        <v>44337</v>
      </c>
      <c r="AE26" s="38"/>
      <c r="AF26" s="39"/>
      <c r="AG26" s="40">
        <f t="shared" si="32"/>
      </c>
      <c r="AH26" s="35" t="str">
        <f t="shared" si="33"/>
        <v>man</v>
      </c>
      <c r="AI26" s="36">
        <f t="shared" si="11"/>
        <v>21</v>
      </c>
      <c r="AJ26" s="37">
        <f t="shared" si="34"/>
        <v>44368</v>
      </c>
      <c r="AK26" s="38"/>
      <c r="AL26" s="39"/>
      <c r="AM26" s="40" t="str">
        <f t="shared" si="35"/>
        <v>u25</v>
      </c>
      <c r="AN26" s="35" t="str">
        <f t="shared" si="12"/>
        <v>ons</v>
      </c>
      <c r="AO26" s="36">
        <f t="shared" si="13"/>
        <v>21</v>
      </c>
      <c r="AP26" s="37">
        <f t="shared" si="36"/>
        <v>44398</v>
      </c>
      <c r="AQ26" s="38"/>
      <c r="AR26" s="39"/>
      <c r="AS26" s="40">
        <f t="shared" si="37"/>
      </c>
      <c r="AT26" s="35" t="str">
        <f t="shared" si="14"/>
        <v>LØR</v>
      </c>
      <c r="AU26" s="36">
        <f t="shared" si="15"/>
        <v>21</v>
      </c>
      <c r="AV26" s="37">
        <f t="shared" si="38"/>
        <v>44429</v>
      </c>
      <c r="AW26" s="38"/>
      <c r="AX26" s="39"/>
      <c r="AY26" s="40">
        <f t="shared" si="39"/>
      </c>
      <c r="AZ26" s="35" t="str">
        <f t="shared" si="16"/>
        <v>tirs</v>
      </c>
      <c r="BA26" s="36">
        <f t="shared" si="17"/>
        <v>21</v>
      </c>
      <c r="BB26" s="37">
        <f t="shared" si="40"/>
        <v>44460</v>
      </c>
      <c r="BC26" s="38"/>
      <c r="BD26" s="39"/>
      <c r="BE26" s="40">
        <f t="shared" si="41"/>
      </c>
      <c r="BF26" s="29" t="str">
        <f t="shared" si="18"/>
        <v>tors</v>
      </c>
      <c r="BG26" s="30">
        <f t="shared" si="19"/>
        <v>21</v>
      </c>
      <c r="BH26" s="31">
        <f t="shared" si="42"/>
        <v>44490</v>
      </c>
      <c r="BI26" s="32"/>
      <c r="BJ26" s="33"/>
      <c r="BK26" s="34">
        <f t="shared" si="43"/>
      </c>
      <c r="BL26" s="29" t="str">
        <f t="shared" si="20"/>
        <v>SØN</v>
      </c>
      <c r="BM26" s="30">
        <f t="shared" si="21"/>
        <v>21</v>
      </c>
      <c r="BN26" s="31">
        <f t="shared" si="44"/>
        <v>44521</v>
      </c>
      <c r="BO26" s="32"/>
      <c r="BP26" s="33"/>
      <c r="BQ26" s="34">
        <f t="shared" si="45"/>
      </c>
      <c r="BR26" s="29" t="str">
        <f t="shared" si="22"/>
        <v>tirs</v>
      </c>
      <c r="BS26" s="30">
        <f t="shared" si="23"/>
        <v>21</v>
      </c>
      <c r="BT26" s="31">
        <f t="shared" si="46"/>
        <v>44551</v>
      </c>
      <c r="BU26" s="32"/>
      <c r="BV26" s="33"/>
      <c r="BW26" s="34">
        <f t="shared" si="47"/>
      </c>
      <c r="BX26" s="8"/>
    </row>
    <row r="27" spans="3:76" ht="24.75" customHeight="1">
      <c r="C27" s="4"/>
      <c r="D27" s="29" t="str">
        <f t="shared" si="0"/>
        <v>fre</v>
      </c>
      <c r="E27" s="30">
        <f t="shared" si="1"/>
        <v>22</v>
      </c>
      <c r="F27" s="31">
        <f t="shared" si="24"/>
        <v>44218</v>
      </c>
      <c r="G27" s="32"/>
      <c r="H27" s="33"/>
      <c r="I27" s="34">
        <f t="shared" si="2"/>
      </c>
      <c r="J27" s="29" t="str">
        <f t="shared" si="3"/>
        <v>man</v>
      </c>
      <c r="K27" s="30">
        <f t="shared" si="4"/>
        <v>22</v>
      </c>
      <c r="L27" s="31">
        <f t="shared" si="25"/>
        <v>44249</v>
      </c>
      <c r="M27" s="32"/>
      <c r="N27" s="33"/>
      <c r="O27" s="34" t="str">
        <f t="shared" si="26"/>
        <v>u8</v>
      </c>
      <c r="P27" s="35" t="str">
        <f t="shared" si="5"/>
        <v>man</v>
      </c>
      <c r="Q27" s="36">
        <f t="shared" si="6"/>
        <v>22</v>
      </c>
      <c r="R27" s="37">
        <f t="shared" si="27"/>
        <v>44277</v>
      </c>
      <c r="S27" s="38"/>
      <c r="T27" s="39"/>
      <c r="U27" s="40" t="str">
        <f t="shared" si="28"/>
        <v>u12</v>
      </c>
      <c r="V27" s="23" t="str">
        <f t="shared" si="7"/>
        <v>tors</v>
      </c>
      <c r="W27" s="24">
        <f t="shared" si="8"/>
        <v>22</v>
      </c>
      <c r="X27" s="25">
        <f t="shared" si="29"/>
        <v>44308</v>
      </c>
      <c r="Y27" s="26"/>
      <c r="Z27" s="27"/>
      <c r="AA27" s="28">
        <f t="shared" si="30"/>
      </c>
      <c r="AB27" s="35" t="str">
        <f t="shared" si="9"/>
        <v>LØR</v>
      </c>
      <c r="AC27" s="36">
        <f t="shared" si="10"/>
        <v>22</v>
      </c>
      <c r="AD27" s="37">
        <f t="shared" si="31"/>
        <v>44338</v>
      </c>
      <c r="AE27" s="38"/>
      <c r="AF27" s="39"/>
      <c r="AG27" s="40">
        <f t="shared" si="32"/>
      </c>
      <c r="AH27" s="35" t="str">
        <f t="shared" si="33"/>
        <v>tirs</v>
      </c>
      <c r="AI27" s="36">
        <f t="shared" si="11"/>
        <v>22</v>
      </c>
      <c r="AJ27" s="37">
        <f t="shared" si="34"/>
        <v>44369</v>
      </c>
      <c r="AK27" s="38"/>
      <c r="AL27" s="39"/>
      <c r="AM27" s="40">
        <f t="shared" si="35"/>
      </c>
      <c r="AN27" s="35" t="str">
        <f t="shared" si="12"/>
        <v>tors</v>
      </c>
      <c r="AO27" s="36">
        <f t="shared" si="13"/>
        <v>22</v>
      </c>
      <c r="AP27" s="37">
        <f t="shared" si="36"/>
        <v>44399</v>
      </c>
      <c r="AQ27" s="38"/>
      <c r="AR27" s="39"/>
      <c r="AS27" s="40">
        <f t="shared" si="37"/>
      </c>
      <c r="AT27" s="35" t="str">
        <f t="shared" si="14"/>
        <v>SØN</v>
      </c>
      <c r="AU27" s="36">
        <f t="shared" si="15"/>
        <v>22</v>
      </c>
      <c r="AV27" s="37">
        <f t="shared" si="38"/>
        <v>44430</v>
      </c>
      <c r="AW27" s="38"/>
      <c r="AX27" s="39"/>
      <c r="AY27" s="40">
        <f t="shared" si="39"/>
      </c>
      <c r="AZ27" s="35" t="str">
        <f t="shared" si="16"/>
        <v>ons</v>
      </c>
      <c r="BA27" s="36">
        <f t="shared" si="17"/>
        <v>22</v>
      </c>
      <c r="BB27" s="37">
        <f t="shared" si="40"/>
        <v>44461</v>
      </c>
      <c r="BC27" s="38"/>
      <c r="BD27" s="39"/>
      <c r="BE27" s="40">
        <f t="shared" si="41"/>
      </c>
      <c r="BF27" s="29" t="str">
        <f t="shared" si="18"/>
        <v>fre</v>
      </c>
      <c r="BG27" s="30">
        <f t="shared" si="19"/>
        <v>22</v>
      </c>
      <c r="BH27" s="31">
        <f t="shared" si="42"/>
        <v>44491</v>
      </c>
      <c r="BI27" s="32"/>
      <c r="BJ27" s="33"/>
      <c r="BK27" s="34">
        <f t="shared" si="43"/>
      </c>
      <c r="BL27" s="29" t="str">
        <f t="shared" si="20"/>
        <v>man</v>
      </c>
      <c r="BM27" s="30">
        <f t="shared" si="21"/>
        <v>22</v>
      </c>
      <c r="BN27" s="31">
        <f t="shared" si="44"/>
        <v>44522</v>
      </c>
      <c r="BO27" s="32"/>
      <c r="BP27" s="33"/>
      <c r="BQ27" s="34" t="str">
        <f t="shared" si="45"/>
        <v>u47</v>
      </c>
      <c r="BR27" s="29" t="str">
        <f t="shared" si="22"/>
        <v>ons</v>
      </c>
      <c r="BS27" s="30">
        <f t="shared" si="23"/>
        <v>22</v>
      </c>
      <c r="BT27" s="31">
        <f t="shared" si="46"/>
        <v>44552</v>
      </c>
      <c r="BU27" s="32"/>
      <c r="BV27" s="33"/>
      <c r="BW27" s="34">
        <f t="shared" si="47"/>
      </c>
      <c r="BX27" s="8"/>
    </row>
    <row r="28" spans="3:76" ht="24.75" customHeight="1">
      <c r="C28" s="4"/>
      <c r="D28" s="29" t="str">
        <f t="shared" si="0"/>
        <v>LØR</v>
      </c>
      <c r="E28" s="30">
        <f t="shared" si="1"/>
        <v>23</v>
      </c>
      <c r="F28" s="31">
        <f t="shared" si="24"/>
        <v>44219</v>
      </c>
      <c r="G28" s="32"/>
      <c r="H28" s="33"/>
      <c r="I28" s="34">
        <f t="shared" si="2"/>
      </c>
      <c r="J28" s="29" t="str">
        <f t="shared" si="3"/>
        <v>tirs</v>
      </c>
      <c r="K28" s="30">
        <f t="shared" si="4"/>
        <v>23</v>
      </c>
      <c r="L28" s="31">
        <f t="shared" si="25"/>
        <v>44250</v>
      </c>
      <c r="M28" s="32"/>
      <c r="N28" s="33"/>
      <c r="O28" s="34">
        <f t="shared" si="26"/>
      </c>
      <c r="P28" s="35" t="str">
        <f t="shared" si="5"/>
        <v>tirs</v>
      </c>
      <c r="Q28" s="36">
        <f t="shared" si="6"/>
        <v>23</v>
      </c>
      <c r="R28" s="37">
        <f t="shared" si="27"/>
        <v>44278</v>
      </c>
      <c r="S28" s="38"/>
      <c r="T28" s="39"/>
      <c r="U28" s="40">
        <f t="shared" si="28"/>
      </c>
      <c r="V28" s="35" t="str">
        <f t="shared" si="7"/>
        <v>fre</v>
      </c>
      <c r="W28" s="36">
        <f t="shared" si="8"/>
        <v>23</v>
      </c>
      <c r="X28" s="37">
        <f t="shared" si="29"/>
        <v>44309</v>
      </c>
      <c r="Y28" s="38"/>
      <c r="Z28" s="39"/>
      <c r="AA28" s="40">
        <f t="shared" si="30"/>
      </c>
      <c r="AB28" s="35" t="str">
        <f t="shared" si="9"/>
        <v>SØN</v>
      </c>
      <c r="AC28" s="36">
        <f t="shared" si="10"/>
        <v>23</v>
      </c>
      <c r="AD28" s="37">
        <f t="shared" si="31"/>
        <v>44339</v>
      </c>
      <c r="AE28" s="38"/>
      <c r="AF28" s="39"/>
      <c r="AG28" s="40">
        <f t="shared" si="32"/>
      </c>
      <c r="AH28" s="35" t="str">
        <f t="shared" si="33"/>
        <v>ons</v>
      </c>
      <c r="AI28" s="36">
        <f t="shared" si="11"/>
        <v>23</v>
      </c>
      <c r="AJ28" s="37">
        <f t="shared" si="34"/>
        <v>44370</v>
      </c>
      <c r="AK28" s="38"/>
      <c r="AL28" s="39"/>
      <c r="AM28" s="40">
        <f t="shared" si="35"/>
      </c>
      <c r="AN28" s="35" t="str">
        <f t="shared" si="12"/>
        <v>fre</v>
      </c>
      <c r="AO28" s="36">
        <f t="shared" si="13"/>
        <v>23</v>
      </c>
      <c r="AP28" s="37">
        <f t="shared" si="36"/>
        <v>44400</v>
      </c>
      <c r="AQ28" s="38"/>
      <c r="AR28" s="39"/>
      <c r="AS28" s="40">
        <f t="shared" si="37"/>
      </c>
      <c r="AT28" s="35" t="str">
        <f t="shared" si="14"/>
        <v>man</v>
      </c>
      <c r="AU28" s="36">
        <f t="shared" si="15"/>
        <v>23</v>
      </c>
      <c r="AV28" s="37">
        <f t="shared" si="38"/>
        <v>44431</v>
      </c>
      <c r="AW28" s="38"/>
      <c r="AX28" s="39"/>
      <c r="AY28" s="40" t="str">
        <f t="shared" si="39"/>
        <v>u34</v>
      </c>
      <c r="AZ28" s="35" t="str">
        <f t="shared" si="16"/>
        <v>tors</v>
      </c>
      <c r="BA28" s="36">
        <f t="shared" si="17"/>
        <v>23</v>
      </c>
      <c r="BB28" s="37">
        <f t="shared" si="40"/>
        <v>44462</v>
      </c>
      <c r="BC28" s="38"/>
      <c r="BD28" s="39"/>
      <c r="BE28" s="40">
        <f t="shared" si="41"/>
      </c>
      <c r="BF28" s="29" t="str">
        <f t="shared" si="18"/>
        <v>LØR</v>
      </c>
      <c r="BG28" s="30">
        <f t="shared" si="19"/>
        <v>23</v>
      </c>
      <c r="BH28" s="31">
        <f t="shared" si="42"/>
        <v>44492</v>
      </c>
      <c r="BI28" s="32"/>
      <c r="BJ28" s="33"/>
      <c r="BK28" s="34">
        <f t="shared" si="43"/>
      </c>
      <c r="BL28" s="29" t="str">
        <f t="shared" si="20"/>
        <v>tirs</v>
      </c>
      <c r="BM28" s="30">
        <f t="shared" si="21"/>
        <v>23</v>
      </c>
      <c r="BN28" s="31">
        <f t="shared" si="44"/>
        <v>44523</v>
      </c>
      <c r="BO28" s="32"/>
      <c r="BP28" s="33"/>
      <c r="BQ28" s="34">
        <f t="shared" si="45"/>
      </c>
      <c r="BR28" s="29" t="str">
        <f t="shared" si="22"/>
        <v>tors</v>
      </c>
      <c r="BS28" s="30">
        <f t="shared" si="23"/>
        <v>23</v>
      </c>
      <c r="BT28" s="31">
        <f t="shared" si="46"/>
        <v>44553</v>
      </c>
      <c r="BU28" s="32"/>
      <c r="BV28" s="33"/>
      <c r="BW28" s="34">
        <f t="shared" si="47"/>
      </c>
      <c r="BX28" s="8"/>
    </row>
    <row r="29" spans="3:76" ht="24.75" customHeight="1">
      <c r="C29" s="4"/>
      <c r="D29" s="29" t="str">
        <f t="shared" si="0"/>
        <v>SØN</v>
      </c>
      <c r="E29" s="30">
        <f t="shared" si="1"/>
        <v>24</v>
      </c>
      <c r="F29" s="31">
        <f t="shared" si="24"/>
        <v>44220</v>
      </c>
      <c r="G29" s="32"/>
      <c r="H29" s="33"/>
      <c r="I29" s="34">
        <f t="shared" si="2"/>
      </c>
      <c r="J29" s="29" t="str">
        <f t="shared" si="3"/>
        <v>ons</v>
      </c>
      <c r="K29" s="30">
        <f t="shared" si="4"/>
        <v>24</v>
      </c>
      <c r="L29" s="31">
        <f t="shared" si="25"/>
        <v>44251</v>
      </c>
      <c r="M29" s="32"/>
      <c r="N29" s="33"/>
      <c r="O29" s="34">
        <f t="shared" si="26"/>
      </c>
      <c r="P29" s="35" t="str">
        <f t="shared" si="5"/>
        <v>ons</v>
      </c>
      <c r="Q29" s="36">
        <f t="shared" si="6"/>
        <v>24</v>
      </c>
      <c r="R29" s="37">
        <f t="shared" si="27"/>
        <v>44279</v>
      </c>
      <c r="S29" s="38"/>
      <c r="T29" s="39"/>
      <c r="U29" s="40">
        <f t="shared" si="28"/>
      </c>
      <c r="V29" s="35" t="str">
        <f t="shared" si="7"/>
        <v>LØR</v>
      </c>
      <c r="W29" s="36">
        <f t="shared" si="8"/>
        <v>24</v>
      </c>
      <c r="X29" s="37">
        <f t="shared" si="29"/>
        <v>44310</v>
      </c>
      <c r="Y29" s="38"/>
      <c r="Z29" s="39"/>
      <c r="AA29" s="40">
        <f t="shared" si="30"/>
      </c>
      <c r="AB29" s="35" t="str">
        <f t="shared" si="9"/>
        <v>man</v>
      </c>
      <c r="AC29" s="36">
        <f t="shared" si="10"/>
        <v>24</v>
      </c>
      <c r="AD29" s="37">
        <f t="shared" si="31"/>
        <v>44340</v>
      </c>
      <c r="AE29" s="38"/>
      <c r="AF29" s="39"/>
      <c r="AG29" s="40" t="str">
        <f t="shared" si="32"/>
        <v>u21</v>
      </c>
      <c r="AH29" s="35" t="str">
        <f t="shared" si="33"/>
        <v>tors</v>
      </c>
      <c r="AI29" s="36">
        <f t="shared" si="11"/>
        <v>24</v>
      </c>
      <c r="AJ29" s="37">
        <f t="shared" si="34"/>
        <v>44371</v>
      </c>
      <c r="AK29" s="38"/>
      <c r="AL29" s="39"/>
      <c r="AM29" s="40">
        <f t="shared" si="35"/>
      </c>
      <c r="AN29" s="35" t="str">
        <f t="shared" si="12"/>
        <v>LØR</v>
      </c>
      <c r="AO29" s="36">
        <f t="shared" si="13"/>
        <v>24</v>
      </c>
      <c r="AP29" s="37">
        <f t="shared" si="36"/>
        <v>44401</v>
      </c>
      <c r="AQ29" s="38"/>
      <c r="AR29" s="39"/>
      <c r="AS29" s="40">
        <f t="shared" si="37"/>
      </c>
      <c r="AT29" s="35" t="str">
        <f t="shared" si="14"/>
        <v>tirs</v>
      </c>
      <c r="AU29" s="36">
        <f t="shared" si="15"/>
        <v>24</v>
      </c>
      <c r="AV29" s="37">
        <f t="shared" si="38"/>
        <v>44432</v>
      </c>
      <c r="AW29" s="38"/>
      <c r="AX29" s="39"/>
      <c r="AY29" s="40">
        <f t="shared" si="39"/>
      </c>
      <c r="AZ29" s="35" t="str">
        <f t="shared" si="16"/>
        <v>fre</v>
      </c>
      <c r="BA29" s="36">
        <f t="shared" si="17"/>
        <v>24</v>
      </c>
      <c r="BB29" s="37">
        <f t="shared" si="40"/>
        <v>44463</v>
      </c>
      <c r="BC29" s="38"/>
      <c r="BD29" s="39"/>
      <c r="BE29" s="40">
        <f t="shared" si="41"/>
      </c>
      <c r="BF29" s="29" t="str">
        <f t="shared" si="18"/>
        <v>SØN</v>
      </c>
      <c r="BG29" s="30">
        <f t="shared" si="19"/>
        <v>24</v>
      </c>
      <c r="BH29" s="31">
        <f t="shared" si="42"/>
        <v>44493</v>
      </c>
      <c r="BI29" s="32"/>
      <c r="BJ29" s="33"/>
      <c r="BK29" s="34">
        <f t="shared" si="43"/>
      </c>
      <c r="BL29" s="29" t="str">
        <f t="shared" si="20"/>
        <v>ons</v>
      </c>
      <c r="BM29" s="30">
        <f t="shared" si="21"/>
        <v>24</v>
      </c>
      <c r="BN29" s="31">
        <f t="shared" si="44"/>
        <v>44524</v>
      </c>
      <c r="BO29" s="32"/>
      <c r="BP29" s="33"/>
      <c r="BQ29" s="34">
        <f t="shared" si="45"/>
      </c>
      <c r="BR29" s="23" t="str">
        <f t="shared" si="22"/>
        <v>fre</v>
      </c>
      <c r="BS29" s="24">
        <f t="shared" si="23"/>
        <v>24</v>
      </c>
      <c r="BT29" s="25">
        <f t="shared" si="46"/>
        <v>44554</v>
      </c>
      <c r="BU29" s="26"/>
      <c r="BV29" s="27"/>
      <c r="BW29" s="28">
        <f t="shared" si="47"/>
      </c>
      <c r="BX29" s="8"/>
    </row>
    <row r="30" spans="3:76" ht="24.75" customHeight="1">
      <c r="C30" s="4"/>
      <c r="D30" s="29" t="str">
        <f t="shared" si="0"/>
        <v>man</v>
      </c>
      <c r="E30" s="30">
        <f t="shared" si="1"/>
        <v>25</v>
      </c>
      <c r="F30" s="31">
        <f t="shared" si="24"/>
        <v>44221</v>
      </c>
      <c r="G30" s="32"/>
      <c r="H30" s="33"/>
      <c r="I30" s="34" t="str">
        <f t="shared" si="2"/>
        <v>u4</v>
      </c>
      <c r="J30" s="29" t="str">
        <f t="shared" si="3"/>
        <v>tors</v>
      </c>
      <c r="K30" s="30">
        <f t="shared" si="4"/>
        <v>25</v>
      </c>
      <c r="L30" s="31">
        <f t="shared" si="25"/>
        <v>44252</v>
      </c>
      <c r="M30" s="32"/>
      <c r="N30" s="33"/>
      <c r="O30" s="34">
        <f t="shared" si="26"/>
      </c>
      <c r="P30" s="35" t="str">
        <f t="shared" si="5"/>
        <v>tors</v>
      </c>
      <c r="Q30" s="36">
        <f t="shared" si="6"/>
        <v>25</v>
      </c>
      <c r="R30" s="37">
        <f t="shared" si="27"/>
        <v>44280</v>
      </c>
      <c r="S30" s="38"/>
      <c r="T30" s="39"/>
      <c r="U30" s="40">
        <f t="shared" si="28"/>
      </c>
      <c r="V30" s="35" t="str">
        <f t="shared" si="7"/>
        <v>SØN</v>
      </c>
      <c r="W30" s="36">
        <f t="shared" si="8"/>
        <v>25</v>
      </c>
      <c r="X30" s="37">
        <f t="shared" si="29"/>
        <v>44311</v>
      </c>
      <c r="Y30" s="38"/>
      <c r="Z30" s="39"/>
      <c r="AA30" s="40">
        <f t="shared" si="30"/>
      </c>
      <c r="AB30" s="35" t="str">
        <f t="shared" si="9"/>
        <v>tirs</v>
      </c>
      <c r="AC30" s="36">
        <f t="shared" si="10"/>
        <v>25</v>
      </c>
      <c r="AD30" s="37">
        <f t="shared" si="31"/>
        <v>44341</v>
      </c>
      <c r="AE30" s="38"/>
      <c r="AF30" s="39"/>
      <c r="AG30" s="40">
        <f t="shared" si="32"/>
      </c>
      <c r="AH30" s="35" t="str">
        <f t="shared" si="33"/>
        <v>fre</v>
      </c>
      <c r="AI30" s="36">
        <f t="shared" si="11"/>
        <v>25</v>
      </c>
      <c r="AJ30" s="37">
        <f t="shared" si="34"/>
        <v>44372</v>
      </c>
      <c r="AK30" s="38"/>
      <c r="AL30" s="39"/>
      <c r="AM30" s="40">
        <f t="shared" si="35"/>
      </c>
      <c r="AN30" s="35" t="str">
        <f t="shared" si="12"/>
        <v>SØN</v>
      </c>
      <c r="AO30" s="36">
        <f t="shared" si="13"/>
        <v>25</v>
      </c>
      <c r="AP30" s="37">
        <f t="shared" si="36"/>
        <v>44402</v>
      </c>
      <c r="AQ30" s="38"/>
      <c r="AR30" s="39"/>
      <c r="AS30" s="40">
        <f t="shared" si="37"/>
      </c>
      <c r="AT30" s="35" t="str">
        <f t="shared" si="14"/>
        <v>ons</v>
      </c>
      <c r="AU30" s="36">
        <f t="shared" si="15"/>
        <v>25</v>
      </c>
      <c r="AV30" s="37">
        <f t="shared" si="38"/>
        <v>44433</v>
      </c>
      <c r="AW30" s="38"/>
      <c r="AX30" s="39"/>
      <c r="AY30" s="40">
        <f t="shared" si="39"/>
      </c>
      <c r="AZ30" s="35" t="str">
        <f t="shared" si="16"/>
        <v>LØR</v>
      </c>
      <c r="BA30" s="36">
        <f t="shared" si="17"/>
        <v>25</v>
      </c>
      <c r="BB30" s="37">
        <f t="shared" si="40"/>
        <v>44464</v>
      </c>
      <c r="BC30" s="38"/>
      <c r="BD30" s="39"/>
      <c r="BE30" s="40">
        <f t="shared" si="41"/>
      </c>
      <c r="BF30" s="29" t="str">
        <f t="shared" si="18"/>
        <v>man</v>
      </c>
      <c r="BG30" s="30">
        <f t="shared" si="19"/>
        <v>25</v>
      </c>
      <c r="BH30" s="31">
        <f t="shared" si="42"/>
        <v>44494</v>
      </c>
      <c r="BI30" s="38"/>
      <c r="BJ30" s="33"/>
      <c r="BK30" s="34" t="str">
        <f t="shared" si="43"/>
        <v>u43</v>
      </c>
      <c r="BL30" s="29" t="str">
        <f t="shared" si="20"/>
        <v>tors</v>
      </c>
      <c r="BM30" s="30">
        <f t="shared" si="21"/>
        <v>25</v>
      </c>
      <c r="BN30" s="31">
        <f t="shared" si="44"/>
        <v>44525</v>
      </c>
      <c r="BO30" s="32"/>
      <c r="BP30" s="33"/>
      <c r="BQ30" s="34">
        <f t="shared" si="45"/>
      </c>
      <c r="BR30" s="23" t="str">
        <f t="shared" si="22"/>
        <v>LØR</v>
      </c>
      <c r="BS30" s="24">
        <f t="shared" si="23"/>
        <v>25</v>
      </c>
      <c r="BT30" s="25">
        <f t="shared" si="46"/>
        <v>44555</v>
      </c>
      <c r="BU30" s="26"/>
      <c r="BV30" s="27"/>
      <c r="BW30" s="28">
        <f t="shared" si="47"/>
      </c>
      <c r="BX30" s="8"/>
    </row>
    <row r="31" spans="3:76" ht="24.75" customHeight="1">
      <c r="C31" s="4"/>
      <c r="D31" s="29" t="str">
        <f t="shared" si="0"/>
        <v>tirs</v>
      </c>
      <c r="E31" s="30">
        <f t="shared" si="1"/>
        <v>26</v>
      </c>
      <c r="F31" s="31">
        <f t="shared" si="24"/>
        <v>44222</v>
      </c>
      <c r="G31" s="32"/>
      <c r="H31" s="33"/>
      <c r="I31" s="34">
        <f t="shared" si="2"/>
      </c>
      <c r="J31" s="29" t="str">
        <f t="shared" si="3"/>
        <v>fre</v>
      </c>
      <c r="K31" s="30">
        <f t="shared" si="4"/>
        <v>26</v>
      </c>
      <c r="L31" s="31">
        <f t="shared" si="25"/>
        <v>44253</v>
      </c>
      <c r="M31" s="32"/>
      <c r="N31" s="33"/>
      <c r="O31" s="34">
        <f t="shared" si="26"/>
      </c>
      <c r="P31" s="35" t="str">
        <f t="shared" si="5"/>
        <v>fre</v>
      </c>
      <c r="Q31" s="36">
        <f t="shared" si="6"/>
        <v>26</v>
      </c>
      <c r="R31" s="37">
        <f t="shared" si="27"/>
        <v>44281</v>
      </c>
      <c r="S31" s="38"/>
      <c r="T31" s="39"/>
      <c r="U31" s="40">
        <f t="shared" si="28"/>
      </c>
      <c r="V31" s="35" t="str">
        <f t="shared" si="7"/>
        <v>man</v>
      </c>
      <c r="W31" s="36">
        <f t="shared" si="8"/>
        <v>26</v>
      </c>
      <c r="X31" s="37">
        <f t="shared" si="29"/>
        <v>44312</v>
      </c>
      <c r="Y31" s="38"/>
      <c r="Z31" s="39"/>
      <c r="AA31" s="40" t="str">
        <f t="shared" si="30"/>
        <v>u17</v>
      </c>
      <c r="AB31" s="35" t="str">
        <f t="shared" si="9"/>
        <v>ons</v>
      </c>
      <c r="AC31" s="36">
        <f t="shared" si="10"/>
        <v>26</v>
      </c>
      <c r="AD31" s="37">
        <f t="shared" si="31"/>
        <v>44342</v>
      </c>
      <c r="AE31" s="38"/>
      <c r="AF31" s="39"/>
      <c r="AG31" s="40">
        <f t="shared" si="32"/>
      </c>
      <c r="AH31" s="35" t="str">
        <f t="shared" si="33"/>
        <v>LØR</v>
      </c>
      <c r="AI31" s="36">
        <f t="shared" si="11"/>
        <v>26</v>
      </c>
      <c r="AJ31" s="37">
        <f t="shared" si="34"/>
        <v>44373</v>
      </c>
      <c r="AK31" s="38"/>
      <c r="AL31" s="39"/>
      <c r="AM31" s="40">
        <f t="shared" si="35"/>
      </c>
      <c r="AN31" s="35" t="str">
        <f t="shared" si="12"/>
        <v>man</v>
      </c>
      <c r="AO31" s="36">
        <f t="shared" si="13"/>
        <v>26</v>
      </c>
      <c r="AP31" s="37">
        <f t="shared" si="36"/>
        <v>44403</v>
      </c>
      <c r="AQ31" s="38"/>
      <c r="AR31" s="39"/>
      <c r="AS31" s="40" t="str">
        <f t="shared" si="37"/>
        <v>u30</v>
      </c>
      <c r="AT31" s="35" t="str">
        <f t="shared" si="14"/>
        <v>tors</v>
      </c>
      <c r="AU31" s="36">
        <f t="shared" si="15"/>
        <v>26</v>
      </c>
      <c r="AV31" s="37">
        <f t="shared" si="38"/>
        <v>44434</v>
      </c>
      <c r="AW31" s="38"/>
      <c r="AX31" s="39"/>
      <c r="AY31" s="40">
        <f t="shared" si="39"/>
      </c>
      <c r="AZ31" s="35" t="str">
        <f t="shared" si="16"/>
        <v>SØN</v>
      </c>
      <c r="BA31" s="36">
        <f t="shared" si="17"/>
        <v>26</v>
      </c>
      <c r="BB31" s="37">
        <f t="shared" si="40"/>
        <v>44465</v>
      </c>
      <c r="BC31" s="38"/>
      <c r="BD31" s="39"/>
      <c r="BE31" s="40">
        <f t="shared" si="41"/>
      </c>
      <c r="BF31" s="29" t="str">
        <f t="shared" si="18"/>
        <v>tirs</v>
      </c>
      <c r="BG31" s="30">
        <f t="shared" si="19"/>
        <v>26</v>
      </c>
      <c r="BH31" s="31">
        <f t="shared" si="42"/>
        <v>44495</v>
      </c>
      <c r="BI31" s="38"/>
      <c r="BJ31" s="33"/>
      <c r="BK31" s="34">
        <f t="shared" si="43"/>
      </c>
      <c r="BL31" s="29" t="str">
        <f t="shared" si="20"/>
        <v>fre</v>
      </c>
      <c r="BM31" s="30">
        <f t="shared" si="21"/>
        <v>26</v>
      </c>
      <c r="BN31" s="31">
        <f t="shared" si="44"/>
        <v>44526</v>
      </c>
      <c r="BO31" s="32"/>
      <c r="BP31" s="33"/>
      <c r="BQ31" s="34">
        <f t="shared" si="45"/>
      </c>
      <c r="BR31" s="23" t="str">
        <f t="shared" si="22"/>
        <v>SØN</v>
      </c>
      <c r="BS31" s="24">
        <f t="shared" si="23"/>
        <v>26</v>
      </c>
      <c r="BT31" s="25">
        <f t="shared" si="46"/>
        <v>44556</v>
      </c>
      <c r="BU31" s="26"/>
      <c r="BV31" s="27"/>
      <c r="BW31" s="28">
        <f t="shared" si="47"/>
      </c>
      <c r="BX31" s="8"/>
    </row>
    <row r="32" spans="3:76" ht="24.75" customHeight="1">
      <c r="C32" s="4"/>
      <c r="D32" s="29" t="str">
        <f t="shared" si="0"/>
        <v>ons</v>
      </c>
      <c r="E32" s="30">
        <f t="shared" si="1"/>
        <v>27</v>
      </c>
      <c r="F32" s="31">
        <f t="shared" si="24"/>
        <v>44223</v>
      </c>
      <c r="G32" s="32"/>
      <c r="H32" s="33"/>
      <c r="I32" s="34">
        <f t="shared" si="2"/>
      </c>
      <c r="J32" s="29" t="str">
        <f t="shared" si="3"/>
        <v>LØR</v>
      </c>
      <c r="K32" s="30">
        <f t="shared" si="4"/>
        <v>27</v>
      </c>
      <c r="L32" s="31">
        <f t="shared" si="25"/>
        <v>44254</v>
      </c>
      <c r="M32" s="32"/>
      <c r="N32" s="33"/>
      <c r="O32" s="34">
        <f t="shared" si="26"/>
      </c>
      <c r="P32" s="35" t="str">
        <f t="shared" si="5"/>
        <v>LØR</v>
      </c>
      <c r="Q32" s="36">
        <f t="shared" si="6"/>
        <v>27</v>
      </c>
      <c r="R32" s="37">
        <f t="shared" si="27"/>
        <v>44282</v>
      </c>
      <c r="S32" s="38"/>
      <c r="T32" s="39"/>
      <c r="U32" s="40">
        <f t="shared" si="28"/>
      </c>
      <c r="V32" s="35" t="str">
        <f t="shared" si="7"/>
        <v>tirs</v>
      </c>
      <c r="W32" s="36">
        <f t="shared" si="8"/>
        <v>27</v>
      </c>
      <c r="X32" s="37">
        <f t="shared" si="29"/>
        <v>44313</v>
      </c>
      <c r="Y32" s="38"/>
      <c r="Z32" s="39"/>
      <c r="AA32" s="40">
        <f t="shared" si="30"/>
      </c>
      <c r="AB32" s="35" t="str">
        <f t="shared" si="9"/>
        <v>tors</v>
      </c>
      <c r="AC32" s="36">
        <f t="shared" si="10"/>
        <v>27</v>
      </c>
      <c r="AD32" s="37">
        <f t="shared" si="31"/>
        <v>44343</v>
      </c>
      <c r="AE32" s="38"/>
      <c r="AF32" s="39"/>
      <c r="AG32" s="40">
        <f t="shared" si="32"/>
      </c>
      <c r="AH32" s="35" t="str">
        <f t="shared" si="33"/>
        <v>SØN</v>
      </c>
      <c r="AI32" s="36">
        <f t="shared" si="11"/>
        <v>27</v>
      </c>
      <c r="AJ32" s="37">
        <f t="shared" si="34"/>
        <v>44374</v>
      </c>
      <c r="AK32" s="38"/>
      <c r="AL32" s="39"/>
      <c r="AM32" s="40">
        <f t="shared" si="35"/>
      </c>
      <c r="AN32" s="35" t="str">
        <f t="shared" si="12"/>
        <v>tirs</v>
      </c>
      <c r="AO32" s="36">
        <f t="shared" si="13"/>
        <v>27</v>
      </c>
      <c r="AP32" s="37">
        <f t="shared" si="36"/>
        <v>44404</v>
      </c>
      <c r="AQ32" s="38"/>
      <c r="AR32" s="39"/>
      <c r="AS32" s="40">
        <f t="shared" si="37"/>
      </c>
      <c r="AT32" s="35" t="str">
        <f t="shared" si="14"/>
        <v>fre</v>
      </c>
      <c r="AU32" s="36">
        <f t="shared" si="15"/>
        <v>27</v>
      </c>
      <c r="AV32" s="37">
        <f t="shared" si="38"/>
        <v>44435</v>
      </c>
      <c r="AW32" s="38"/>
      <c r="AX32" s="39"/>
      <c r="AY32" s="40">
        <f t="shared" si="39"/>
      </c>
      <c r="AZ32" s="35" t="str">
        <f t="shared" si="16"/>
        <v>man</v>
      </c>
      <c r="BA32" s="36">
        <f t="shared" si="17"/>
        <v>27</v>
      </c>
      <c r="BB32" s="37">
        <f t="shared" si="40"/>
        <v>44466</v>
      </c>
      <c r="BC32" s="38"/>
      <c r="BD32" s="39"/>
      <c r="BE32" s="40" t="str">
        <f t="shared" si="41"/>
        <v>u39</v>
      </c>
      <c r="BF32" s="29" t="str">
        <f t="shared" si="18"/>
        <v>ons</v>
      </c>
      <c r="BG32" s="30">
        <f t="shared" si="19"/>
        <v>27</v>
      </c>
      <c r="BH32" s="31">
        <f t="shared" si="42"/>
        <v>44496</v>
      </c>
      <c r="BI32" s="38"/>
      <c r="BJ32" s="33"/>
      <c r="BK32" s="34">
        <f t="shared" si="43"/>
      </c>
      <c r="BL32" s="29" t="str">
        <f t="shared" si="20"/>
        <v>LØR</v>
      </c>
      <c r="BM32" s="30">
        <f t="shared" si="21"/>
        <v>27</v>
      </c>
      <c r="BN32" s="31">
        <f t="shared" si="44"/>
        <v>44527</v>
      </c>
      <c r="BO32" s="32"/>
      <c r="BP32" s="33"/>
      <c r="BQ32" s="34">
        <f t="shared" si="45"/>
      </c>
      <c r="BR32" s="29" t="str">
        <f t="shared" si="22"/>
        <v>man</v>
      </c>
      <c r="BS32" s="30">
        <f t="shared" si="23"/>
        <v>27</v>
      </c>
      <c r="BT32" s="31">
        <f t="shared" si="46"/>
        <v>44557</v>
      </c>
      <c r="BU32" s="32"/>
      <c r="BV32" s="33"/>
      <c r="BW32" s="34" t="str">
        <f t="shared" si="47"/>
        <v>u52</v>
      </c>
      <c r="BX32" s="8"/>
    </row>
    <row r="33" spans="3:76" ht="24.75" customHeight="1">
      <c r="C33" s="4"/>
      <c r="D33" s="29" t="str">
        <f t="shared" si="0"/>
        <v>tors</v>
      </c>
      <c r="E33" s="30">
        <f t="shared" si="1"/>
        <v>28</v>
      </c>
      <c r="F33" s="31">
        <f t="shared" si="24"/>
        <v>44224</v>
      </c>
      <c r="G33" s="32"/>
      <c r="H33" s="33"/>
      <c r="I33" s="34">
        <f t="shared" si="2"/>
      </c>
      <c r="J33" s="29" t="str">
        <f t="shared" si="3"/>
        <v>SØN</v>
      </c>
      <c r="K33" s="30">
        <f t="shared" si="4"/>
        <v>28</v>
      </c>
      <c r="L33" s="31">
        <f t="shared" si="25"/>
        <v>44255</v>
      </c>
      <c r="M33" s="50"/>
      <c r="N33" s="33"/>
      <c r="O33" s="34">
        <f t="shared" si="26"/>
      </c>
      <c r="P33" s="35" t="str">
        <f t="shared" si="5"/>
        <v>SØN</v>
      </c>
      <c r="Q33" s="36">
        <f t="shared" si="6"/>
        <v>28</v>
      </c>
      <c r="R33" s="37">
        <f t="shared" si="27"/>
        <v>44283</v>
      </c>
      <c r="S33" s="38"/>
      <c r="T33" s="39"/>
      <c r="U33" s="40">
        <f t="shared" si="28"/>
      </c>
      <c r="V33" s="35" t="str">
        <f t="shared" si="7"/>
        <v>ons</v>
      </c>
      <c r="W33" s="36">
        <f t="shared" si="8"/>
        <v>28</v>
      </c>
      <c r="X33" s="37">
        <f t="shared" si="29"/>
        <v>44314</v>
      </c>
      <c r="Y33" s="38"/>
      <c r="Z33" s="39"/>
      <c r="AA33" s="40">
        <f t="shared" si="30"/>
      </c>
      <c r="AB33" s="35" t="str">
        <f t="shared" si="9"/>
        <v>fre</v>
      </c>
      <c r="AC33" s="36">
        <f t="shared" si="10"/>
        <v>28</v>
      </c>
      <c r="AD33" s="37">
        <f t="shared" si="31"/>
        <v>44344</v>
      </c>
      <c r="AE33" s="70"/>
      <c r="AF33" s="39"/>
      <c r="AG33" s="40">
        <f t="shared" si="32"/>
      </c>
      <c r="AH33" s="35" t="str">
        <f t="shared" si="33"/>
        <v>man</v>
      </c>
      <c r="AI33" s="36">
        <f t="shared" si="11"/>
        <v>28</v>
      </c>
      <c r="AJ33" s="37">
        <f t="shared" si="34"/>
        <v>44375</v>
      </c>
      <c r="AK33" s="38"/>
      <c r="AL33" s="39"/>
      <c r="AM33" s="40" t="str">
        <f t="shared" si="35"/>
        <v>u26</v>
      </c>
      <c r="AN33" s="35" t="str">
        <f t="shared" si="12"/>
        <v>ons</v>
      </c>
      <c r="AO33" s="36">
        <f t="shared" si="13"/>
        <v>28</v>
      </c>
      <c r="AP33" s="37">
        <f t="shared" si="36"/>
        <v>44405</v>
      </c>
      <c r="AQ33" s="38"/>
      <c r="AR33" s="39"/>
      <c r="AS33" s="40">
        <f t="shared" si="37"/>
      </c>
      <c r="AT33" s="35" t="str">
        <f t="shared" si="14"/>
        <v>LØR</v>
      </c>
      <c r="AU33" s="36">
        <f t="shared" si="15"/>
        <v>28</v>
      </c>
      <c r="AV33" s="37">
        <f t="shared" si="38"/>
        <v>44436</v>
      </c>
      <c r="AW33" s="38"/>
      <c r="AX33" s="39"/>
      <c r="AY33" s="40">
        <f t="shared" si="39"/>
      </c>
      <c r="AZ33" s="35" t="str">
        <f t="shared" si="16"/>
        <v>tirs</v>
      </c>
      <c r="BA33" s="36">
        <f t="shared" si="17"/>
        <v>28</v>
      </c>
      <c r="BB33" s="37">
        <f t="shared" si="40"/>
        <v>44467</v>
      </c>
      <c r="BC33" s="38"/>
      <c r="BD33" s="39"/>
      <c r="BE33" s="40">
        <f t="shared" si="41"/>
      </c>
      <c r="BF33" s="29" t="str">
        <f t="shared" si="18"/>
        <v>tors</v>
      </c>
      <c r="BG33" s="30">
        <f t="shared" si="19"/>
        <v>28</v>
      </c>
      <c r="BH33" s="31">
        <f t="shared" si="42"/>
        <v>44497</v>
      </c>
      <c r="BI33" s="32"/>
      <c r="BJ33" s="33"/>
      <c r="BK33" s="34">
        <f t="shared" si="43"/>
      </c>
      <c r="BL33" s="29" t="str">
        <f t="shared" si="20"/>
        <v>SØN</v>
      </c>
      <c r="BM33" s="30">
        <f t="shared" si="21"/>
        <v>28</v>
      </c>
      <c r="BN33" s="31">
        <f t="shared" si="44"/>
        <v>44528</v>
      </c>
      <c r="BO33" s="32"/>
      <c r="BP33" s="33"/>
      <c r="BQ33" s="34">
        <f t="shared" si="45"/>
      </c>
      <c r="BR33" s="29" t="str">
        <f t="shared" si="22"/>
        <v>tirs</v>
      </c>
      <c r="BS33" s="30">
        <f t="shared" si="23"/>
        <v>28</v>
      </c>
      <c r="BT33" s="31">
        <f t="shared" si="46"/>
        <v>44558</v>
      </c>
      <c r="BU33" s="32"/>
      <c r="BV33" s="33"/>
      <c r="BW33" s="34">
        <f t="shared" si="47"/>
      </c>
      <c r="BX33" s="8"/>
    </row>
    <row r="34" spans="3:76" ht="24.75" customHeight="1">
      <c r="C34" s="4"/>
      <c r="D34" s="29" t="str">
        <f>IF(F34="","",CHOOSE(MOD(F34,7)+1,"LØR","SØN","man","tirs","ons","tors","fre"))</f>
        <v>fre</v>
      </c>
      <c r="E34" s="30">
        <f>IF(F34="","",DAY(F34))</f>
        <v>29</v>
      </c>
      <c r="F34" s="31">
        <f>IF(MONTH(F31)=MONTH(F31+3),F31+3,"")</f>
        <v>44225</v>
      </c>
      <c r="G34" s="32"/>
      <c r="H34" s="33"/>
      <c r="I34" s="34">
        <f t="shared" si="2"/>
      </c>
      <c r="J34" s="29">
        <f>IF(L34="","",CHOOSE(MOD(L34,7)+1,"LØR","SØN","man","tirs","ons","tors","fre"))</f>
      </c>
      <c r="K34" s="30">
        <f>IF(L34="","",DAY(L34))</f>
      </c>
      <c r="L34" s="31">
        <f>IF(MONTH(L31)=MONTH(L31+3),L31+3,"")</f>
      </c>
      <c r="M34" s="32"/>
      <c r="N34" s="33"/>
      <c r="O34" s="34">
        <f t="shared" si="26"/>
      </c>
      <c r="P34" s="35" t="str">
        <f>IF(R34="","",CHOOSE(MOD(R34,7)+1,"LØR","SØN","man","tirs","ons","tors","fre"))</f>
        <v>man</v>
      </c>
      <c r="Q34" s="36">
        <f>IF(R34="","",DAY(R34))</f>
        <v>29</v>
      </c>
      <c r="R34" s="37">
        <f>IF(MONTH(R31)=MONTH(R31+3),R31+3,"")</f>
        <v>44284</v>
      </c>
      <c r="S34" s="38"/>
      <c r="T34" s="39"/>
      <c r="U34" s="40" t="str">
        <f t="shared" si="28"/>
        <v>u13</v>
      </c>
      <c r="V34" s="35" t="str">
        <f>IF(X34="","",CHOOSE(MOD(X34,7)+1,"LØR","SØN","man","tirs","ons","tors","fre"))</f>
        <v>tors</v>
      </c>
      <c r="W34" s="36">
        <f>IF(X34="","",DAY(X34))</f>
        <v>29</v>
      </c>
      <c r="X34" s="37">
        <f>IF(MONTH(X31)=MONTH(X31+3),X31+3,"")</f>
        <v>44315</v>
      </c>
      <c r="Y34" s="38"/>
      <c r="Z34" s="39"/>
      <c r="AA34" s="40">
        <f t="shared" si="30"/>
      </c>
      <c r="AB34" s="35" t="str">
        <f>IF(AD34="","",CHOOSE(MOD(AD34,7)+1,"LØR","SØN","man","tirs","ons","tors","fre"))</f>
        <v>LØR</v>
      </c>
      <c r="AC34" s="36">
        <f>IF(AD34="","",DAY(AD34))</f>
        <v>29</v>
      </c>
      <c r="AD34" s="37">
        <f>IF(MONTH(AD31)=MONTH(AD31+3),AD31+3,"")</f>
        <v>44345</v>
      </c>
      <c r="AE34" s="38"/>
      <c r="AF34" s="39"/>
      <c r="AG34" s="40">
        <f t="shared" si="32"/>
      </c>
      <c r="AH34" s="35" t="str">
        <f>IF(AJ34="","",CHOOSE(MOD(AJ34,7)+1,"LØR","SØN","man","tirs","ons","tors","fre"))</f>
        <v>tirs</v>
      </c>
      <c r="AI34" s="36">
        <f>IF(AJ34="","",DAY(AJ34))</f>
        <v>29</v>
      </c>
      <c r="AJ34" s="37">
        <f>IF(MONTH(AJ31)=MONTH(AJ31+3),AJ31+3,"")</f>
        <v>44376</v>
      </c>
      <c r="AK34" s="38"/>
      <c r="AL34" s="39"/>
      <c r="AM34" s="40">
        <f t="shared" si="35"/>
      </c>
      <c r="AN34" s="35" t="str">
        <f>IF(AP34="","",CHOOSE(MOD(AP34,7)+1,"LØR","SØN","man","tirs","ons","tors","fre"))</f>
        <v>tors</v>
      </c>
      <c r="AO34" s="36">
        <f>IF(AP34="","",DAY(AP34))</f>
        <v>29</v>
      </c>
      <c r="AP34" s="37">
        <f>IF(MONTH(AP31)=MONTH(AP31+3),AP31+3,"")</f>
        <v>44406</v>
      </c>
      <c r="AQ34" s="38"/>
      <c r="AR34" s="39"/>
      <c r="AS34" s="40">
        <f t="shared" si="37"/>
      </c>
      <c r="AT34" s="35" t="str">
        <f>IF(AV34="","",CHOOSE(MOD(AV34,7)+1,"LØR","SØN","man","tirs","ons","tors","fre"))</f>
        <v>SØN</v>
      </c>
      <c r="AU34" s="36">
        <f>IF(AV34="","",DAY(AV34))</f>
        <v>29</v>
      </c>
      <c r="AV34" s="37">
        <f>IF(MONTH(AV31)=MONTH(AV31+3),AV31+3,"")</f>
        <v>44437</v>
      </c>
      <c r="AW34" s="38"/>
      <c r="AX34" s="39"/>
      <c r="AY34" s="40">
        <f t="shared" si="39"/>
      </c>
      <c r="AZ34" s="35" t="str">
        <f>IF(BB34="","",CHOOSE(MOD(BB34,7)+1,"LØR","SØN","man","tirs","ons","tors","fre"))</f>
        <v>ons</v>
      </c>
      <c r="BA34" s="36">
        <f>IF(BB34="","",DAY(BB34))</f>
        <v>29</v>
      </c>
      <c r="BB34" s="37">
        <f>IF(MONTH(BB31)=MONTH(BB31+3),BB31+3,"")</f>
        <v>44468</v>
      </c>
      <c r="BC34" s="38"/>
      <c r="BD34" s="39"/>
      <c r="BE34" s="40">
        <f t="shared" si="41"/>
      </c>
      <c r="BF34" s="29" t="str">
        <f>IF(BH34="","",CHOOSE(MOD(BH34,7)+1,"LØR","SØN","man","tirs","ons","tors","fre"))</f>
        <v>fre</v>
      </c>
      <c r="BG34" s="30">
        <f>IF(BH34="","",DAY(BH34))</f>
        <v>29</v>
      </c>
      <c r="BH34" s="31">
        <f>IF(MONTH(BH31)=MONTH(BH31+3),BH31+3,"")</f>
        <v>44498</v>
      </c>
      <c r="BI34" s="32"/>
      <c r="BJ34" s="33"/>
      <c r="BK34" s="34">
        <f t="shared" si="43"/>
      </c>
      <c r="BL34" s="29" t="str">
        <f>IF(BN34="","",CHOOSE(MOD(BN34,7)+1,"LØR","SØN","man","tirs","ons","tors","fre"))</f>
        <v>man</v>
      </c>
      <c r="BM34" s="30">
        <f>IF(BN34="","",DAY(BN34))</f>
        <v>29</v>
      </c>
      <c r="BN34" s="31">
        <f>IF(MONTH(BN31)=MONTH(BN31+3),BN31+3,"")</f>
        <v>44529</v>
      </c>
      <c r="BO34" s="32"/>
      <c r="BP34" s="33"/>
      <c r="BQ34" s="34" t="str">
        <f t="shared" si="45"/>
        <v>u48</v>
      </c>
      <c r="BR34" s="29" t="str">
        <f>IF(BT34="","",CHOOSE(MOD(BT34,7)+1,"LØR","SØN","man","tirs","ons","tors","fre"))</f>
        <v>ons</v>
      </c>
      <c r="BS34" s="30">
        <f>IF(BT34="","",DAY(BT34))</f>
        <v>29</v>
      </c>
      <c r="BT34" s="31">
        <f>IF(MONTH(BT31)=MONTH(BT31+3),BT31+3,"")</f>
        <v>44559</v>
      </c>
      <c r="BU34" s="32"/>
      <c r="BV34" s="33"/>
      <c r="BW34" s="34">
        <f t="shared" si="47"/>
      </c>
      <c r="BX34" s="8"/>
    </row>
    <row r="35" spans="3:76" ht="24.75" customHeight="1">
      <c r="C35" s="4"/>
      <c r="D35" s="29" t="str">
        <f>IF(F35="","",CHOOSE(MOD(F35,7)+1,"LØR","SØN","man","tirs","ons","tors","fre"))</f>
        <v>LØR</v>
      </c>
      <c r="E35" s="30">
        <f>IF(F35="","",DAY(F35))</f>
        <v>30</v>
      </c>
      <c r="F35" s="31">
        <f>IF(MONTH(F32)=MONTH(F32+3),F32+3,"")</f>
        <v>44226</v>
      </c>
      <c r="G35" s="32"/>
      <c r="H35" s="33"/>
      <c r="I35" s="34">
        <f t="shared" si="2"/>
      </c>
      <c r="J35" s="29">
        <f>IF(L35="","",CHOOSE(MOD(L35,7)+1,"LØR","SØN","man","tirs","ons","tors","fre"))</f>
      </c>
      <c r="K35" s="30">
        <f>IF(L35="","",DAY(L35))</f>
      </c>
      <c r="L35" s="31">
        <f>IF(MONTH(L32)=MONTH(L32+3),L32+3,"")</f>
      </c>
      <c r="M35" s="32"/>
      <c r="N35" s="33"/>
      <c r="O35" s="34">
        <f t="shared" si="26"/>
      </c>
      <c r="P35" s="35" t="str">
        <f>IF(R35="","",CHOOSE(MOD(R35,7)+1,"LØR","SØN","man","tirs","ons","tors","fre"))</f>
        <v>tirs</v>
      </c>
      <c r="Q35" s="36">
        <f>IF(R35="","",DAY(R35))</f>
        <v>30</v>
      </c>
      <c r="R35" s="37">
        <f>IF(MONTH(R32)=MONTH(R32+3),R32+3,"")</f>
        <v>44285</v>
      </c>
      <c r="S35" s="38"/>
      <c r="T35" s="39"/>
      <c r="U35" s="40">
        <f t="shared" si="28"/>
      </c>
      <c r="V35" s="35" t="str">
        <f>IF(X35="","",CHOOSE(MOD(X35,7)+1,"LØR","SØN","man","tirs","ons","tors","fre"))</f>
        <v>fre</v>
      </c>
      <c r="W35" s="36">
        <f>IF(X35="","",DAY(X35))</f>
        <v>30</v>
      </c>
      <c r="X35" s="37">
        <f>IF(MONTH(X32)=MONTH(X32+3),X32+3,"")</f>
        <v>44316</v>
      </c>
      <c r="Y35" s="38"/>
      <c r="Z35" s="39"/>
      <c r="AA35" s="40">
        <f t="shared" si="30"/>
      </c>
      <c r="AB35" s="23" t="str">
        <f>IF(AD35="","",CHOOSE(MOD(AD35,7)+1,"LØR","SØN","man","tirs","ons","tors","fre"))</f>
        <v>SØN</v>
      </c>
      <c r="AC35" s="24">
        <f>IF(AD35="","",DAY(AD35))</f>
        <v>30</v>
      </c>
      <c r="AD35" s="25">
        <f>IF(MONTH(AD32)=MONTH(AD32+3),AD32+3,"")</f>
        <v>44346</v>
      </c>
      <c r="AE35" s="26"/>
      <c r="AF35" s="27"/>
      <c r="AG35" s="28">
        <f t="shared" si="32"/>
      </c>
      <c r="AH35" s="35" t="str">
        <f>IF(AJ35="","",CHOOSE(MOD(AJ35,7)+1,"LØR","SØN","man","tirs","ons","tors","fre"))</f>
        <v>ons</v>
      </c>
      <c r="AI35" s="36">
        <f>IF(AJ35="","",DAY(AJ35))</f>
        <v>30</v>
      </c>
      <c r="AJ35" s="37">
        <f>IF(MONTH(AJ32)=MONTH(AJ32+3),AJ32+3,"")</f>
        <v>44377</v>
      </c>
      <c r="AK35" s="38"/>
      <c r="AL35" s="39"/>
      <c r="AM35" s="40">
        <f t="shared" si="35"/>
      </c>
      <c r="AN35" s="35" t="str">
        <f>IF(AP35="","",CHOOSE(MOD(AP35,7)+1,"LØR","SØN","man","tirs","ons","tors","fre"))</f>
        <v>fre</v>
      </c>
      <c r="AO35" s="36">
        <f>IF(AP35="","",DAY(AP35))</f>
        <v>30</v>
      </c>
      <c r="AP35" s="37">
        <f>IF(MONTH(AP32)=MONTH(AP32+3),AP32+3,"")</f>
        <v>44407</v>
      </c>
      <c r="AQ35" s="38"/>
      <c r="AR35" s="39"/>
      <c r="AS35" s="40">
        <f t="shared" si="37"/>
      </c>
      <c r="AT35" s="35" t="str">
        <f>IF(AV35="","",CHOOSE(MOD(AV35,7)+1,"LØR","SØN","man","tirs","ons","tors","fre"))</f>
        <v>man</v>
      </c>
      <c r="AU35" s="36">
        <f>IF(AV35="","",DAY(AV35))</f>
        <v>30</v>
      </c>
      <c r="AV35" s="37">
        <f>IF(MONTH(AV32)=MONTH(AV32+3),AV32+3,"")</f>
        <v>44438</v>
      </c>
      <c r="AW35" s="38"/>
      <c r="AX35" s="39"/>
      <c r="AY35" s="40" t="str">
        <f t="shared" si="39"/>
        <v>u35</v>
      </c>
      <c r="AZ35" s="35" t="str">
        <f>IF(BB35="","",CHOOSE(MOD(BB35,7)+1,"LØR","SØN","man","tirs","ons","tors","fre"))</f>
        <v>tors</v>
      </c>
      <c r="BA35" s="36">
        <f>IF(BB35="","",DAY(BB35))</f>
        <v>30</v>
      </c>
      <c r="BB35" s="37">
        <f>IF(MONTH(BB32)=MONTH(BB32+3),BB32+3,"")</f>
        <v>44469</v>
      </c>
      <c r="BC35" s="38"/>
      <c r="BD35" s="39"/>
      <c r="BE35" s="40">
        <f t="shared" si="41"/>
      </c>
      <c r="BF35" s="29" t="str">
        <f>IF(BH35="","",CHOOSE(MOD(BH35,7)+1,"LØR","SØN","man","tirs","ons","tors","fre"))</f>
        <v>LØR</v>
      </c>
      <c r="BG35" s="30">
        <f>IF(BH35="","",DAY(BH35))</f>
        <v>30</v>
      </c>
      <c r="BH35" s="31">
        <f>IF(MONTH(BH32)=MONTH(BH32+3),BH32+3,"")</f>
        <v>44499</v>
      </c>
      <c r="BI35" s="32"/>
      <c r="BJ35" s="33"/>
      <c r="BK35" s="34">
        <f t="shared" si="43"/>
      </c>
      <c r="BL35" s="29" t="str">
        <f>IF(BN35="","",CHOOSE(MOD(BN35,7)+1,"LØR","SØN","man","tirs","ons","tors","fre"))</f>
        <v>tirs</v>
      </c>
      <c r="BM35" s="30">
        <f>IF(BN35="","",DAY(BN35))</f>
        <v>30</v>
      </c>
      <c r="BN35" s="31">
        <f>IF(MONTH(BN32)=MONTH(BN32+3),BN32+3,"")</f>
        <v>44530</v>
      </c>
      <c r="BO35" s="32"/>
      <c r="BP35" s="33"/>
      <c r="BQ35" s="34">
        <f t="shared" si="45"/>
      </c>
      <c r="BR35" s="29" t="str">
        <f>IF(BT35="","",CHOOSE(MOD(BT35,7)+1,"LØR","SØN","man","tirs","ons","tors","fre"))</f>
        <v>tors</v>
      </c>
      <c r="BS35" s="30">
        <f>IF(BT35="","",DAY(BT35))</f>
        <v>30</v>
      </c>
      <c r="BT35" s="31">
        <f>IF(MONTH(BT32)=MONTH(BT32+3),BT32+3,"")</f>
        <v>44560</v>
      </c>
      <c r="BU35" s="32"/>
      <c r="BV35" s="33"/>
      <c r="BW35" s="34">
        <f t="shared" si="47"/>
      </c>
      <c r="BX35" s="8"/>
    </row>
    <row r="36" spans="3:76" ht="24.75" customHeight="1" thickBot="1">
      <c r="C36" s="4"/>
      <c r="D36" s="51" t="str">
        <f>IF(F36="","",CHOOSE(MOD(F36,7)+1,"LØR","SØN","man","tirs","ons","tors","fre"))</f>
        <v>SØN</v>
      </c>
      <c r="E36" s="30">
        <f>IF(F36="","",DAY(F36))</f>
        <v>31</v>
      </c>
      <c r="F36" s="52">
        <f>IF(MONTH(F33)=MONTH(F33+3),F33+3,"")</f>
        <v>44227</v>
      </c>
      <c r="G36" s="53"/>
      <c r="H36" s="54"/>
      <c r="I36" s="34">
        <f t="shared" si="2"/>
      </c>
      <c r="J36" s="51">
        <f>IF(L36="","",CHOOSE(MOD(L36,7)+1,"LØR","SØN","man","tirs","ons","tors","fre"))</f>
      </c>
      <c r="K36" s="30">
        <f>IF(L36="","",DAY(L36))</f>
      </c>
      <c r="L36" s="52">
        <f>IF(MONTH(L33)=MONTH(L33+3),L33+3,"")</f>
      </c>
      <c r="M36" s="55"/>
      <c r="N36" s="54"/>
      <c r="O36" s="34">
        <f t="shared" si="26"/>
      </c>
      <c r="P36" s="56" t="str">
        <f>IF(R36="","",CHOOSE(MOD(R36,7)+1,"LØR","SØN","man","tirs","ons","tors","fre"))</f>
        <v>ons</v>
      </c>
      <c r="Q36" s="36">
        <f>IF(R36="","",DAY(R36))</f>
        <v>31</v>
      </c>
      <c r="R36" s="57">
        <f>IF(MONTH(R33)=MONTH(R33+3),R33+3,"")</f>
        <v>44286</v>
      </c>
      <c r="S36" s="58"/>
      <c r="T36" s="59"/>
      <c r="U36" s="40">
        <f t="shared" si="28"/>
      </c>
      <c r="V36" s="56">
        <f>IF(X36="","",CHOOSE(MOD(X36,7)+1,"LØR","SØN","man","tirs","ons","tors","fre"))</f>
      </c>
      <c r="W36" s="36">
        <f>IF(X36="","",DAY(X36))</f>
      </c>
      <c r="X36" s="57">
        <f>IF(MONTH(X33)=MONTH(X33+3),X33+3,"")</f>
      </c>
      <c r="Y36" s="58"/>
      <c r="Z36" s="59"/>
      <c r="AA36" s="40">
        <f t="shared" si="30"/>
      </c>
      <c r="AB36" s="56" t="str">
        <f>IF(AD36="","",CHOOSE(MOD(AD36,7)+1,"LØR","SØN","man","tirs","ons","tors","fre"))</f>
        <v>man</v>
      </c>
      <c r="AC36" s="36">
        <f>IF(AD36="","",DAY(AD36))</f>
        <v>31</v>
      </c>
      <c r="AD36" s="57">
        <f>IF(MONTH(AD33)=MONTH(AD33+3),AD33+3,"")</f>
        <v>44347</v>
      </c>
      <c r="AE36" s="58"/>
      <c r="AF36" s="59"/>
      <c r="AG36" s="40" t="str">
        <f t="shared" si="32"/>
        <v>u22</v>
      </c>
      <c r="AH36" s="56">
        <f>IF(AJ36="","",CHOOSE(MOD(AJ36,7)+1,"LØR","SØN","man","tirs","ons","tors","fre"))</f>
      </c>
      <c r="AI36" s="36">
        <f>IF(AJ36="","",DAY(AJ36))</f>
      </c>
      <c r="AJ36" s="57">
        <f>IF(MONTH(AJ33)=MONTH(AJ33+3),AJ33+3,"")</f>
      </c>
      <c r="AK36" s="58"/>
      <c r="AL36" s="59"/>
      <c r="AM36" s="40">
        <f t="shared" si="35"/>
      </c>
      <c r="AN36" s="56" t="str">
        <f>IF(AP36="","",CHOOSE(MOD(AP36,7)+1,"LØR","SØN","man","tirs","ons","tors","fre"))</f>
        <v>LØR</v>
      </c>
      <c r="AO36" s="36">
        <f>IF(AP36="","",DAY(AP36))</f>
        <v>31</v>
      </c>
      <c r="AP36" s="57">
        <f>IF(MONTH(AP33)=MONTH(AP33+3),AP33+3,"")</f>
        <v>44408</v>
      </c>
      <c r="AQ36" s="58"/>
      <c r="AR36" s="59"/>
      <c r="AS36" s="40">
        <f t="shared" si="37"/>
      </c>
      <c r="AT36" s="56" t="str">
        <f>IF(AV36="","",CHOOSE(MOD(AV36,7)+1,"LØR","SØN","man","tirs","ons","tors","fre"))</f>
        <v>tirs</v>
      </c>
      <c r="AU36" s="36">
        <f>IF(AV36="","",DAY(AV36))</f>
        <v>31</v>
      </c>
      <c r="AV36" s="57">
        <f>IF(MONTH(AV33)=MONTH(AV33+3),AV33+3,"")</f>
        <v>44439</v>
      </c>
      <c r="AW36" s="58"/>
      <c r="AX36" s="59"/>
      <c r="AY36" s="40">
        <f t="shared" si="39"/>
      </c>
      <c r="AZ36" s="56">
        <f>IF(BB36="","",CHOOSE(MOD(BB36,7)+1,"LØR","SØN","man","tirs","ons","tors","fre"))</f>
      </c>
      <c r="BA36" s="36">
        <f>IF(BB36="","",DAY(BB36))</f>
      </c>
      <c r="BB36" s="57">
        <f>IF(MONTH(BB33)=MONTH(BB33+3),BB33+3,"")</f>
      </c>
      <c r="BC36" s="58"/>
      <c r="BD36" s="59"/>
      <c r="BE36" s="40">
        <f t="shared" si="41"/>
      </c>
      <c r="BF36" s="51" t="str">
        <f>IF(BH36="","",CHOOSE(MOD(BH36,7)+1,"LØR","SØN","man","tirs","ons","tors","fre"))</f>
        <v>SØN</v>
      </c>
      <c r="BG36" s="30">
        <f>IF(BH36="","",DAY(BH36))</f>
        <v>31</v>
      </c>
      <c r="BH36" s="52">
        <f>IF(MONTH(BH33)=MONTH(BH33+3),BH33+3,"")</f>
        <v>44500</v>
      </c>
      <c r="BI36" s="55"/>
      <c r="BJ36" s="54"/>
      <c r="BK36" s="34">
        <f t="shared" si="43"/>
      </c>
      <c r="BL36" s="51">
        <f>IF(BN36="","",CHOOSE(MOD(BN36,7)+1,"LØR","SØN","man","tirs","ons","tors","fre"))</f>
      </c>
      <c r="BM36" s="30">
        <f>IF(BN36="","",DAY(BN36))</f>
      </c>
      <c r="BN36" s="52">
        <f>IF(MONTH(BN33)=MONTH(BN33+3),BN33+3,"")</f>
      </c>
      <c r="BO36" s="55"/>
      <c r="BP36" s="54"/>
      <c r="BQ36" s="34">
        <f t="shared" si="45"/>
      </c>
      <c r="BR36" s="71" t="str">
        <f>IF(BT36="","",CHOOSE(MOD(BT36,7)+1,"LØR","SØN","man","tirs","ons","tors","fre"))</f>
        <v>fre</v>
      </c>
      <c r="BS36" s="24">
        <f>IF(BT36="","",DAY(BT36))</f>
        <v>31</v>
      </c>
      <c r="BT36" s="72">
        <f>IF(MONTH(BT33)=MONTH(BT33+3),BT33+3,"")</f>
        <v>44561</v>
      </c>
      <c r="BU36" s="73"/>
      <c r="BV36" s="74"/>
      <c r="BW36" s="28">
        <f t="shared" si="47"/>
      </c>
      <c r="BX36" s="8"/>
    </row>
    <row r="37" spans="3:76" ht="24.75" customHeight="1" thickBot="1">
      <c r="C37" s="4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3"/>
      <c r="BX37" s="8"/>
    </row>
    <row r="38" spans="3:76" ht="24.75" customHeight="1">
      <c r="C38" s="4"/>
      <c r="D38" s="64"/>
      <c r="E38" s="61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6"/>
      <c r="BX38" s="8"/>
    </row>
    <row r="39" spans="3:76" ht="24.75" customHeight="1" thickBot="1">
      <c r="C39" s="4"/>
      <c r="D39" s="13"/>
      <c r="E39" s="1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67"/>
      <c r="BX39" s="8"/>
    </row>
    <row r="40" ht="12.75" customHeight="1"/>
    <row r="41" ht="12.75">
      <c r="Z41" s="2" t="s">
        <v>2</v>
      </c>
    </row>
    <row r="47" ht="12.75">
      <c r="G47" s="68"/>
    </row>
  </sheetData>
  <sheetProtection/>
  <mergeCells count="1">
    <mergeCell ref="G3:BU3"/>
  </mergeCells>
  <printOptions/>
  <pageMargins left="0.03937007874015748" right="0.03937007874015748" top="0.5118110236220472" bottom="0.5118110236220472" header="0.5118110236220472" footer="0.5118110236220472"/>
  <pageSetup fitToHeight="1" fitToWidth="1" horizontalDpi="600" verticalDpi="600" orientation="landscape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</dc:title>
  <dc:subject/>
  <dc:creator>ln</dc:creator>
  <cp:keywords/>
  <dc:description/>
  <cp:lastModifiedBy>Bruger</cp:lastModifiedBy>
  <cp:lastPrinted>2014-04-30T05:58:03Z</cp:lastPrinted>
  <dcterms:created xsi:type="dcterms:W3CDTF">1999-03-22T09:05:46Z</dcterms:created>
  <dcterms:modified xsi:type="dcterms:W3CDTF">2019-08-22T13:21:02Z</dcterms:modified>
  <cp:category/>
  <cp:version/>
  <cp:contentType/>
  <cp:contentStatus/>
</cp:coreProperties>
</file>